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0" i="1"/>
  <c r="Q43"/>
  <c r="O15"/>
  <c r="O95"/>
  <c r="Q95" s="1"/>
  <c r="N95"/>
  <c r="O94"/>
  <c r="Q94" s="1"/>
  <c r="N94"/>
  <c r="Q93"/>
  <c r="O93"/>
  <c r="N93"/>
  <c r="O92"/>
  <c r="Q92" s="1"/>
  <c r="N92"/>
  <c r="O91"/>
  <c r="Q91" s="1"/>
  <c r="N91"/>
  <c r="O90"/>
  <c r="Q90" s="1"/>
  <c r="N90"/>
  <c r="O89"/>
  <c r="Q89" s="1"/>
  <c r="N89"/>
  <c r="O88"/>
  <c r="Q88" s="1"/>
  <c r="N88"/>
  <c r="O87"/>
  <c r="Q87" s="1"/>
  <c r="N87"/>
  <c r="O86"/>
  <c r="Q86" s="1"/>
  <c r="N86"/>
  <c r="Q85"/>
  <c r="O85"/>
  <c r="N85"/>
  <c r="O84"/>
  <c r="Q84" s="1"/>
  <c r="N84"/>
  <c r="O83"/>
  <c r="Q83" s="1"/>
  <c r="N83"/>
  <c r="O82"/>
  <c r="Q82" s="1"/>
  <c r="N82"/>
  <c r="O81"/>
  <c r="Q81" s="1"/>
  <c r="N81"/>
  <c r="Q80"/>
  <c r="N80"/>
  <c r="Q79"/>
  <c r="N79"/>
  <c r="O78"/>
  <c r="Q78" s="1"/>
  <c r="N78"/>
  <c r="N77"/>
  <c r="O76"/>
  <c r="O75"/>
  <c r="N75"/>
  <c r="O74"/>
  <c r="N74"/>
  <c r="O73"/>
  <c r="N73"/>
  <c r="O72"/>
  <c r="N72"/>
  <c r="N71"/>
  <c r="O70"/>
  <c r="Q70" s="1"/>
  <c r="N70"/>
  <c r="O69"/>
  <c r="Q69" s="1"/>
  <c r="N69"/>
  <c r="O68"/>
  <c r="Q68" s="1"/>
  <c r="N68"/>
  <c r="O67"/>
  <c r="Q67" s="1"/>
  <c r="N67"/>
  <c r="O66"/>
  <c r="Q66" s="1"/>
  <c r="N66"/>
  <c r="Q65"/>
  <c r="O65"/>
  <c r="N65"/>
  <c r="O64"/>
  <c r="Q64" s="1"/>
  <c r="N64"/>
  <c r="O63"/>
  <c r="Q63" s="1"/>
  <c r="N63"/>
  <c r="O62"/>
  <c r="Q62" s="1"/>
  <c r="N62"/>
  <c r="O61"/>
  <c r="Q61" s="1"/>
  <c r="N61"/>
  <c r="O60"/>
  <c r="Q60" s="1"/>
  <c r="N60"/>
  <c r="O59"/>
  <c r="Q59" s="1"/>
  <c r="N59"/>
  <c r="O58"/>
  <c r="Q58" s="1"/>
  <c r="N58"/>
  <c r="Q57"/>
  <c r="O57"/>
  <c r="N57"/>
  <c r="O56"/>
  <c r="Q56" s="1"/>
  <c r="N56"/>
  <c r="O55"/>
  <c r="Q55" s="1"/>
  <c r="N55"/>
  <c r="O54"/>
  <c r="Q54" s="1"/>
  <c r="N54"/>
  <c r="Q53"/>
  <c r="N53"/>
  <c r="Q52"/>
  <c r="N52"/>
  <c r="O51"/>
  <c r="Q51" s="1"/>
  <c r="N51"/>
  <c r="Q50"/>
  <c r="N50"/>
  <c r="O49"/>
  <c r="Q49" s="1"/>
  <c r="N49"/>
  <c r="O48"/>
  <c r="Q48" s="1"/>
  <c r="N48"/>
  <c r="O47"/>
  <c r="Q47" s="1"/>
  <c r="N47"/>
  <c r="Q46"/>
  <c r="N46"/>
  <c r="Q45"/>
  <c r="N45"/>
  <c r="Q44"/>
  <c r="O44"/>
  <c r="N44"/>
  <c r="N43"/>
  <c r="O42"/>
  <c r="Q42" s="1"/>
  <c r="N42"/>
  <c r="O41"/>
  <c r="P41" s="1"/>
  <c r="N41"/>
  <c r="R40"/>
  <c r="O39"/>
  <c r="N39"/>
  <c r="M39"/>
  <c r="O38"/>
  <c r="M38"/>
  <c r="N38" s="1"/>
  <c r="O37"/>
  <c r="M37"/>
  <c r="N37" s="1"/>
  <c r="O36"/>
  <c r="M36"/>
  <c r="N36" s="1"/>
  <c r="O35"/>
  <c r="M35"/>
  <c r="N35" s="1"/>
  <c r="O34"/>
  <c r="M34"/>
  <c r="N34" s="1"/>
  <c r="O33"/>
  <c r="M33"/>
  <c r="N33" s="1"/>
  <c r="O32"/>
  <c r="M32"/>
  <c r="N32" s="1"/>
  <c r="O31"/>
  <c r="N31"/>
  <c r="M31"/>
  <c r="O30"/>
  <c r="M30"/>
  <c r="N30" s="1"/>
  <c r="O29"/>
  <c r="M29"/>
  <c r="N29" s="1"/>
  <c r="O28"/>
  <c r="M28"/>
  <c r="N28" s="1"/>
  <c r="O27"/>
  <c r="M27"/>
  <c r="N27" s="1"/>
  <c r="O26"/>
  <c r="M26"/>
  <c r="N26" s="1"/>
  <c r="O25"/>
  <c r="M25"/>
  <c r="N25" s="1"/>
  <c r="O24"/>
  <c r="M24"/>
  <c r="N24" s="1"/>
  <c r="O23"/>
  <c r="N23"/>
  <c r="M23"/>
  <c r="N22"/>
  <c r="M22"/>
  <c r="N21"/>
  <c r="M21"/>
  <c r="O20"/>
  <c r="M20"/>
  <c r="N20" s="1"/>
  <c r="O19"/>
  <c r="M19"/>
  <c r="N19" s="1"/>
  <c r="O18"/>
  <c r="M18"/>
  <c r="N18" s="1"/>
  <c r="O17"/>
  <c r="M17"/>
  <c r="N17" s="1"/>
  <c r="O16"/>
  <c r="M16"/>
  <c r="N16" s="1"/>
  <c r="M15"/>
  <c r="N15" s="1"/>
  <c r="O14"/>
  <c r="P14" s="1"/>
  <c r="M14"/>
  <c r="P13"/>
  <c r="O13"/>
  <c r="M13"/>
  <c r="O12"/>
  <c r="P17" l="1"/>
  <c r="P15"/>
  <c r="Q15" s="1"/>
  <c r="P31"/>
  <c r="P38"/>
  <c r="Q38" s="1"/>
  <c r="P16"/>
  <c r="P23"/>
  <c r="Q23" s="1"/>
  <c r="P27"/>
  <c r="P35"/>
  <c r="P19"/>
  <c r="P25"/>
  <c r="P29"/>
  <c r="P33"/>
  <c r="P37"/>
  <c r="Q37" s="1"/>
  <c r="P75"/>
  <c r="Q75" s="1"/>
  <c r="Q19"/>
  <c r="Q25"/>
  <c r="Q29"/>
  <c r="Q33"/>
  <c r="Q17"/>
  <c r="Q27"/>
  <c r="Q31"/>
  <c r="Q35"/>
  <c r="P39"/>
  <c r="Q39" s="1"/>
  <c r="Q41"/>
  <c r="P76"/>
  <c r="Q76" s="1"/>
  <c r="Q16"/>
  <c r="P18"/>
  <c r="Q18" s="1"/>
  <c r="P20"/>
  <c r="Q20" s="1"/>
  <c r="P21"/>
  <c r="Q21" s="1"/>
  <c r="P22"/>
  <c r="Q22" s="1"/>
  <c r="P24"/>
  <c r="Q24" s="1"/>
  <c r="P26"/>
  <c r="Q26" s="1"/>
  <c r="P28"/>
  <c r="Q28" s="1"/>
  <c r="P30"/>
  <c r="Q30" s="1"/>
  <c r="P32"/>
  <c r="Q32" s="1"/>
  <c r="P34"/>
  <c r="Q34" s="1"/>
  <c r="P36"/>
  <c r="Q36" s="1"/>
  <c r="P71"/>
  <c r="Q71" s="1"/>
  <c r="P72"/>
  <c r="Q72" s="1"/>
  <c r="P73"/>
  <c r="Q73" s="1"/>
  <c r="P74"/>
  <c r="Q74" s="1"/>
  <c r="P77"/>
  <c r="Q77" s="1"/>
</calcChain>
</file>

<file path=xl/sharedStrings.xml><?xml version="1.0" encoding="utf-8"?>
<sst xmlns="http://schemas.openxmlformats.org/spreadsheetml/2006/main" count="592" uniqueCount="168">
  <si>
    <t>Приложение</t>
  </si>
  <si>
    <r>
      <rPr>
        <b/>
        <sz val="12"/>
        <color rgb="FFC00000"/>
        <rFont val="Calibri"/>
        <family val="2"/>
        <charset val="204"/>
      </rPr>
      <t xml:space="preserve">ВНИМАНИЕ! </t>
    </r>
    <r>
      <rPr>
        <sz val="12"/>
        <color rgb="FF000000"/>
        <rFont val="Calibri"/>
        <family val="2"/>
        <charset val="204"/>
      </rPr>
      <t xml:space="preserve"> * Реестр хозяйствующих субъектов, доля участия муниципального образования в которых составляет 50 и более процентов, ведется в электронной форме в формате таблицы Excel. Одна строка таблицы таблицы Excel используется для указания информации об одном хозяйствующем субъекте. Разбивка строки на ячейки и объединение ячеек, содержащих сведения о хозяйствующем субъекте, не допускается.  Для граф 3, 4, 11, 12, 14, 15 и 17 устанавливается формат ячеек – «числовой», число десятичных знаков – «0». Для граф 13 и 16 устанавливается формат ячеек – «числовой», число десятичных знаков – «2»</t>
    </r>
  </si>
  <si>
    <t>№ п/п</t>
  </si>
  <si>
    <t>Наименование хозяйствующего субъекта (юридического лица)</t>
  </si>
  <si>
    <t>Основной государственный регистрационный номер (ОГРН)</t>
  </si>
  <si>
    <t>Код ОКОПФ</t>
  </si>
  <si>
    <t>Наименование органа местного самоуправления, юридического лица, осуществляющего права учредителя (участника)</t>
  </si>
  <si>
    <t>Доля участия муниципального образования (муниципальной собственности, %</t>
  </si>
  <si>
    <t>Вид экономической деятельности (ОКВЭД)</t>
  </si>
  <si>
    <t>Наименование товарного рынка присутствия хозяйствующего субъекта</t>
  </si>
  <si>
    <t>Объем реализованных на товарном рынке товаров, работ, услуг в натуральном выражении</t>
  </si>
  <si>
    <t>Доля хозяйствующего субъекта на товарном рынке в натуральном выражении, %</t>
  </si>
  <si>
    <t>Объем выручки (оборот) на товарном рынке в стоимостном выражении, тыс. рублей</t>
  </si>
  <si>
    <t>Доля хозяйствующего субъекта на товарном рынке в стоимостном выражении, %</t>
  </si>
  <si>
    <t>Объем финансирования хозяйствующего субъекта за счет бюджетов всех уровней,</t>
  </si>
  <si>
    <t>Примечания</t>
  </si>
  <si>
    <t>отраслевое</t>
  </si>
  <si>
    <t>территориальное (географические границы товарного рынка)</t>
  </si>
  <si>
    <t>единица измерения</t>
  </si>
  <si>
    <t>хозяйствующим субъектом</t>
  </si>
  <si>
    <t>всеми хозяйствующими субъектами в географических границах товарного рынка</t>
  </si>
  <si>
    <t>Муниципальное казенное учреждение «Аварийно-спасательное формирование Петровского городского округа Ставропольского края»</t>
  </si>
  <si>
    <t>84.25.9</t>
  </si>
  <si>
    <t>Деятельность по обеспечению безопасности в чрезвычайных ситуациях прочая</t>
  </si>
  <si>
    <t>местный</t>
  </si>
  <si>
    <t>услуг</t>
  </si>
  <si>
    <t>Муниципальное казенное учреждение «Многофункциональный центр предоставления государственных и муниципальных услуг в Петровском районе Ставропольского края»</t>
  </si>
  <si>
    <t>84.11.3</t>
  </si>
  <si>
    <t>Деятельность органов местного самоуправления по управлению вопросами общего характера</t>
  </si>
  <si>
    <t>человек</t>
  </si>
  <si>
    <t>Муниципальное казенное учреждение "Централизованная бухгалтерия"</t>
  </si>
  <si>
    <t>69.20</t>
  </si>
  <si>
    <t>Деятельность по оказанию услуг в области бухгалтерского учета, по проведению финансового аудита, по налоговому консультированию</t>
  </si>
  <si>
    <t>Муниципальное казенное учреждение "Центр развития и поддержки системы образования</t>
  </si>
  <si>
    <t>85.42.9</t>
  </si>
  <si>
    <t>Молодежное казенное учреждение "Молодежный центр "Импульс"</t>
  </si>
  <si>
    <t>93.29.9</t>
  </si>
  <si>
    <t>Деятельность зрелищно- развлекательная прочая, не включенная в другие группировки</t>
  </si>
  <si>
    <t>мероприятий</t>
  </si>
  <si>
    <t>Муниципальное бюджетное учреждение дополнительного образования "Детский оздоровительно-образовательный (профильный центр "Родничок"</t>
  </si>
  <si>
    <t>85.41</t>
  </si>
  <si>
    <t>4.Рынок услуг дополнительного образования детей</t>
  </si>
  <si>
    <t>Муниципальное казенное учреждение дополнительного образования "Районный центр детского юношеского технического творчества"</t>
  </si>
  <si>
    <t>Муниципальное казенное учреждение дополнительного образования "Дом детского творчества"</t>
  </si>
  <si>
    <t>Муниципальное казенное учреждение дополнительного образования "Районная комплексная детско-юношеская спортивная школа"</t>
  </si>
  <si>
    <t>Муниципальное казенное учреждение дополнительного образования "Районный детский экологический центр"</t>
  </si>
  <si>
    <t>Муниципальное казенное учреждение культуры «Петровская централизованная библиотечная система».</t>
  </si>
  <si>
    <t>91.01</t>
  </si>
  <si>
    <t>Муниципальное бюджетное учреждение культуры «Петровский организационно-методический центр».</t>
  </si>
  <si>
    <t>90.04.2</t>
  </si>
  <si>
    <t>Муниципальное бюджетное учреждение дополнительного образования «Светлоградская детская художественная школа».</t>
  </si>
  <si>
    <t>Муниципальное казенное учреждение дополнительного образования «Светлоградская районная детская музыкальная школа».</t>
  </si>
  <si>
    <t>Муниципальное казенное учреждение культуры «Центральный Дом культуры города Светлограда».</t>
  </si>
  <si>
    <t>91.01
91.04
93.29</t>
  </si>
  <si>
    <t>Муниципальное казенное учреждение культуры «Дом культуры села Благодатного».</t>
  </si>
  <si>
    <t>Муниципальное казенное учреждение культуры «Дом культуры села Высоцкого».</t>
  </si>
  <si>
    <t>Муниципальное казенное учреждение культуры «Дом культуры села Гофицкого».</t>
  </si>
  <si>
    <t>Муниципальное казенное учреждение культуры «Дом культуры села Донская Балка».</t>
  </si>
  <si>
    <t>Муниципальное казенное учреждение культуры «Дом культуры села Константиновского».</t>
  </si>
  <si>
    <t>Муниципальное казенное учреждение культуры «Дом культуры села Николина Балка».</t>
  </si>
  <si>
    <t>Муниципальное казенное учреждение культуры «Дом культуры села Ореховка».</t>
  </si>
  <si>
    <t>Муниципальное казенное учреждение культуры «Дом культуры поселка Прикалаусский».</t>
  </si>
  <si>
    <t>Муниципальное казенное учреждение культуры «Дом культуры села Просянка».</t>
  </si>
  <si>
    <t>Муниципальное казенное учреждение культуры «Дом культуры поселка Рогатая Балка».</t>
  </si>
  <si>
    <t>Муниципальное казенное учреждение культуры «Дом культуры села Сухая Буйвола».</t>
  </si>
  <si>
    <t>Муниципальное казенное учреждение культуры «Дом культуры села Шангала».</t>
  </si>
  <si>
    <t>Муниципальное казенное учреждениекультуры «Дом культуры села Шведино».</t>
  </si>
  <si>
    <t>Муниципальное казенное учреждение культуры «Народный музей села Сухая Буйвола».</t>
  </si>
  <si>
    <t>91.02</t>
  </si>
  <si>
    <t>Муниципальное казенное учреждение культуры «Гофицкий историко-краеведческий музей им. Ю.И. Бельгарова».</t>
  </si>
  <si>
    <t>Муниципальное казенное дошкольное  образовательное учреждение детский сад № 1 «Колобок» г. Светлоград.</t>
  </si>
  <si>
    <t>85.11</t>
  </si>
  <si>
    <t>1. Рынок услуг дошкольного образования</t>
  </si>
  <si>
    <t>Прекращение деятельности юридического лица путем реорганизации в форме присоединения с 14 января 2019 года</t>
  </si>
  <si>
    <t>Муниципальное казённое дошкольное образовательное учреждение детский сад комбинированного вида №4 «Ромашка» г.Светлоград.</t>
  </si>
  <si>
    <t>Муниципальное казенное дошкольное образовательное учреждение детский сад комбинированного вида №8 «Малютка» г.Светлоград.</t>
  </si>
  <si>
    <t>Муниципальное бюджетное дошкольное образовательное учреждение центр развития ребёнка - детский сад № 10 «Берёзка» г. Светлоград.</t>
  </si>
  <si>
    <t>Муниципальное казенное дошкольное образовательное учреждение детский сад комбинированного вида №24 «Полянка» г.Светлоград.</t>
  </si>
  <si>
    <t>Муниципальное бюджетное дошкольное образовательное учреждение центр развития ребёнка – детский сад № 26 «Солнышко» г.Светлоград.</t>
  </si>
  <si>
    <t>Муниципальное бюджетное дошкольное образовательное учреждение детский сад комбинированного вида № 33 «Аленка» г.Светлоград.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</si>
  <si>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 – речевому направлению развития детей     № 34 «Золотой ключик» г.Светлоград.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</si>
  <si>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 – эстетическому направлению развития детей № 35 «Теремок» г. Светлоград.</t>
  </si>
  <si>
    <t>Муниципальное казенное дошкольное образовательное учреждение центр развития ребёнка – детский сад № 36 «Ласточка» г.Светлоград.</t>
  </si>
  <si>
    <t>Муниципальное бюджетное дошкольное образовательное учреждение детский сад комбинированного вида № 38 «Колокольчик» г.Светлоград.</t>
  </si>
  <si>
    <t>Муниципальное казенное дошкольное образовательное учреждение детский сад № 40 «Улыбка» г.Светлоград.</t>
  </si>
  <si>
    <t>Муниципальное бюджетное дошкольное образовательное учреждение детский сад №47 «Радуга» г.Светлоград.</t>
  </si>
  <si>
    <t>Муниципальное бюджетное дошкольное образовательное учреждение детский сад №48 «Одуванчик» г.Светлоград.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</si>
  <si>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познавательно–речевому развитию детей № 5 «Чебурашка» п.Рогатая Балка.</t>
  </si>
  <si>
    <t>Муниципальное казенное дошкольное образовательное учреждение детский сад № 6 «Рябинушка» с.Гофицкое.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</si>
  <si>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художественно–эстетическому направлению развития детей №7 «Колосок» с.Благодатное.</t>
  </si>
  <si>
    <t>Муниципальное казенное дошкольное образовательное учреждение детский сад №13 «Сказка» с.Николина Балка.</t>
  </si>
  <si>
    <t>Муниципальное казенное дошкольное образовательное учреждение детский сад №14 «Колокольчик» с. Просянка.</t>
  </si>
  <si>
    <t>Муниципальное казенное дошкольное образовательное учреждение детский сад № 15 «Сказка» с.Высоцкое.</t>
  </si>
  <si>
    <t>Муниципальное казенное дошкольное образовательное учреждение детский сад комбинированного вида № 16 «Березка» с.Ореховка.</t>
  </si>
  <si>
    <t>Муниципальное казенное дошкольное образовательное учреждение детский сад № 19 «Красная шапочка» с. Шведино.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</si>
  <si>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20 «Буратино» с.Сухая Буйвола.</t>
  </si>
  <si>
    <t>Муниципальное казённое дошкольное образовательное учреждение детский сад № 21 «Ласточка» с. Донская Балка.</t>
  </si>
  <si>
    <t>Муниципальное казенное дошкольное образовательное учреждение детский сад № 28 «Ручеёк» с. Шангала.</t>
  </si>
  <si>
    <t>Муниципальное казенное дошкольное образовательное учреждение детский сад №29 «Яблочко» с.Гофицкое.</t>
  </si>
  <si>
    <t>Муниципальное казенное дошкольное образовательное учреждение детский сад № 32 «Росинка» х. Соленое Озеро.</t>
  </si>
  <si>
    <t>Муниципальное казенное дошкольное образовательное учреждение детский сад №37« Сказка» п. Прикалаусский.</t>
  </si>
  <si>
    <t>Муниципальное казенное дошкольное образовательное учреждение детский сад № 39 «Золотой петушок» с. Гофицкое.</t>
  </si>
  <si>
    <t>Муниципальное казенное дошкольное образовательное учреждение детский сад комбинированного вида №41 «Сказка» с. Константиновское.</t>
  </si>
  <si>
    <t>Муниципальное казенное дошкольное образовательное учреждение детский сад № 42 «Ручеек» с. Кугуты.</t>
  </si>
  <si>
    <t>Муниципальное бюджетное учреждение «Физкультурно- оздоровительный комплекс «Победа»</t>
  </si>
  <si>
    <t>93.11</t>
  </si>
  <si>
    <t>Деятельность спортивных объектов</t>
  </si>
  <si>
    <t>Муниципальное казенное учреждение «Спорткомплекс им. И.В.Смагина».</t>
  </si>
  <si>
    <t>93.11
93.19</t>
  </si>
  <si>
    <t>Деятельность спортивных объектов
Деятельность в области спорта прочая</t>
  </si>
  <si>
    <t>Муниципальное казенное учреждение «Спортивный зал села Благодатного».</t>
  </si>
  <si>
    <t>93.19
96.04</t>
  </si>
  <si>
    <t>Деятельность в области спорта прочая
Деятельность- физкультурнооздоровительная</t>
  </si>
  <si>
    <t>Муниципальное казенное учреждение «Физкультурно-оздоровительный центр села Сухая Буйвола».</t>
  </si>
  <si>
    <t>Муниципальное казенное учреждение «Спортивный зал села Мартыновка».</t>
  </si>
  <si>
    <t>Муниципальное казенное учреждение «Светлоградский городской стадион».</t>
  </si>
  <si>
    <t>Муниципальное бюджетное общеобразовательное учреждение гимназия №1.</t>
  </si>
  <si>
    <t>85.12</t>
  </si>
  <si>
    <t>2. Рынок услуг общего образования</t>
  </si>
  <si>
    <t>Муниципальное казенное общеобразовательное учреждение средняя общеобразовательная школа №2.</t>
  </si>
  <si>
    <t>Муниципальное бюджетное общеобразовательное учреждение лицей №3.</t>
  </si>
  <si>
    <t>Муниципальное бюджетное общеобразовательное учреждение средняя общеобразовательная школа №4.</t>
  </si>
  <si>
    <t>Муниципальное казенное общеобразовательное учреждение средняя общеобразовательная школа №5.</t>
  </si>
  <si>
    <t>Муниципальное казенное общеобразовательное учреждение средняя общеобразовательная школа №6 имени Г.В. Батищева.</t>
  </si>
  <si>
    <t>Муниципальное казенное общеобразовательное учреждение средняя общеобразовательная школа №7.</t>
  </si>
  <si>
    <t>Муниципальное казенное общеобразовательное учреждение средняя общеобразовательная школа №8.</t>
  </si>
  <si>
    <t>Муниципальное казённое общеобразовательное учреждение средняя общеобразовательная школа № 9 имени Николая Кузьмича Калашникова.</t>
  </si>
  <si>
    <t>Муниципальное казенное общеобразовательное учреждение средняя общеобразовательная школа №10.</t>
  </si>
  <si>
    <t>Муниципальное казенное общеобразовательное учреждение средняя общеобразовательная школа № 11.</t>
  </si>
  <si>
    <t>Муниципальное казенное общеобразовательное учреждение средняя общеобразовательная школа №12.</t>
  </si>
  <si>
    <t>Муниципальное казенное общеобразовательное учреждение средняя общеобразовательная школа №13.</t>
  </si>
  <si>
    <t>Муниципальное казенное общеобразовательное учреждение средняя общеобразовательная школа № 14.</t>
  </si>
  <si>
    <t>Муниципальное казённое общеобразовательное учреждение средняя общеобразовательная школа № 15.</t>
  </si>
  <si>
    <t>Муниципальное казенное общеобразовательное учреждение средняя общеобразовательная школа №16.</t>
  </si>
  <si>
    <t>Муниципальное казенное общеобразовательное учреждение средняя общеобразовательная школа №17.</t>
  </si>
  <si>
    <t>Муниципальное казенное общеобразовательное учреждение средняя общеобразовательная школа № 18.</t>
  </si>
  <si>
    <t>Муниципальное казённое общеобразовательное учреждение средняя общеобразовательная школа № 19.</t>
  </si>
  <si>
    <t>Муниципальное казенное учреждение "Петровский комбинат благоустройства и озеленения"</t>
  </si>
  <si>
    <t>68.32.2</t>
  </si>
  <si>
    <t>13. Рынок выполнения работ по благоустройству городской среды</t>
  </si>
  <si>
    <t>тыс.руб.</t>
  </si>
  <si>
    <t>Муниципальное унитарное предприятие Петровского городского округа Ставропольского края «Центральный рынок»</t>
  </si>
  <si>
    <t>1022600937083</t>
  </si>
  <si>
    <t>68.20.2</t>
  </si>
  <si>
    <t>Аренда и управление собственным или арендованным нежилым недвижимым имуществом</t>
  </si>
  <si>
    <t>торговых мест</t>
  </si>
  <si>
    <t>Муниципальное унитарное предприятие «Петровского городского округа СК «Торговли и бытового обслуживания»</t>
  </si>
  <si>
    <t>47.11.1</t>
  </si>
  <si>
    <t>Торговля розничная замороженными продуктами в неспециализированных магазинах</t>
  </si>
  <si>
    <t>тыс.руб</t>
  </si>
  <si>
    <t>96.04</t>
  </si>
  <si>
    <t>Деятельность физкультурно-оздоровительная</t>
  </si>
  <si>
    <t>Муниципальное унитарное предприятие Петровского городского округа Ставропольского края «Коммунальное хозяйство».</t>
  </si>
  <si>
    <t>68.32.1</t>
  </si>
  <si>
    <t>14.Рынок выполнения работ по содержанию и текущему ремонту общего имущества собственников помещений в МКД</t>
  </si>
  <si>
    <t>96.03</t>
  </si>
  <si>
    <t>10. Рынок ритуальных услуг</t>
  </si>
  <si>
    <t>Муниципальное казенное предприятие Петровского городского округа Ставропольского края «Баня села Сухая Буйвола».</t>
  </si>
  <si>
    <t>Реорганизация присоеденена к Торгбыту постановление№863от 11.04.2019</t>
  </si>
  <si>
    <t>Муниципальное казенное предприятие Петровского городского округа Ставропольского края «Баня села Благодатного».</t>
  </si>
  <si>
    <t>Физкультурно-оздоровительная деятельность</t>
  </si>
  <si>
    <t>Муниципальное унитарное предприятие Петровского городского округа Ставропольского края «Баня» поселка Рогатая Балка</t>
  </si>
  <si>
    <t>Деятельность по дополнительному профессиональному образованию прочая, невключенная в другие группировки</t>
  </si>
  <si>
    <t>единиц</t>
  </si>
  <si>
    <t>не
действует 
с 2017 г.;
прекратит деятельность после реорганизации</t>
  </si>
  <si>
    <t xml:space="preserve"> Администрация Петровского  городского  округа Ставропольского края</t>
  </si>
  <si>
    <t xml:space="preserve">Реестр хозяйствующих субъектов Петровского городского округа Ставропольского края с долей участия муниципального образования 50 процентов и более
                                                                                         (наименование муниципального образования)
</t>
  </si>
  <si>
    <t>учреждения</t>
  </si>
</sst>
</file>

<file path=xl/styles.xml><?xml version="1.0" encoding="utf-8"?>
<styleSheet xmlns="http://schemas.openxmlformats.org/spreadsheetml/2006/main">
  <fonts count="18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4"/>
      <name val="Calibri"/>
      <family val="2"/>
      <charset val="204"/>
    </font>
    <font>
      <b/>
      <sz val="12"/>
      <color rgb="FFC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sz val="12"/>
      <name val="Times New Roman"/>
      <family val="1"/>
      <charset val="1"/>
    </font>
    <font>
      <u/>
      <sz val="11"/>
      <color rgb="FF0000FF"/>
      <name val="Calibri"/>
      <family val="2"/>
      <charset val="204"/>
    </font>
    <font>
      <sz val="12"/>
      <color rgb="FF000000"/>
      <name val="Times New Roman"/>
      <family val="1"/>
      <charset val="1"/>
    </font>
    <font>
      <sz val="8"/>
      <color rgb="FFC9211E"/>
      <name val="Calibri"/>
      <family val="2"/>
      <charset val="204"/>
    </font>
    <font>
      <sz val="8"/>
      <color rgb="FF000000"/>
      <name val="Calibri"/>
      <family val="2"/>
      <charset val="204"/>
    </font>
    <font>
      <sz val="8"/>
      <name val="Calibri"/>
      <family val="2"/>
      <charset val="204"/>
    </font>
    <font>
      <sz val="7"/>
      <color rgb="FFC9211E"/>
      <name val="Calibri"/>
      <family val="2"/>
      <charset val="204"/>
    </font>
    <font>
      <sz val="8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1" fillId="0" borderId="0" applyBorder="0" applyProtection="0"/>
    <xf numFmtId="0" fontId="1" fillId="0" borderId="0"/>
  </cellStyleXfs>
  <cellXfs count="67">
    <xf numFmtId="0" fontId="0" fillId="0" borderId="0" xfId="0"/>
    <xf numFmtId="0" fontId="0" fillId="0" borderId="0" xfId="0" applyBorder="1"/>
    <xf numFmtId="2" fontId="2" fillId="0" borderId="0" xfId="0" applyNumberFormat="1" applyFont="1"/>
    <xf numFmtId="1" fontId="0" fillId="0" borderId="0" xfId="0" applyNumberFormat="1"/>
    <xf numFmtId="0" fontId="3" fillId="0" borderId="0" xfId="0" applyFont="1" applyBorder="1"/>
    <xf numFmtId="0" fontId="3" fillId="0" borderId="0" xfId="0" applyFont="1"/>
    <xf numFmtId="2" fontId="4" fillId="0" borderId="0" xfId="0" applyNumberFormat="1" applyFont="1" applyAlignment="1">
      <alignment vertical="top" wrapText="1"/>
    </xf>
    <xf numFmtId="1" fontId="3" fillId="0" borderId="0" xfId="0" applyNumberFormat="1" applyFont="1" applyAlignment="1">
      <alignment vertical="top" wrapText="1"/>
    </xf>
    <xf numFmtId="2" fontId="5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2" fontId="4" fillId="0" borderId="0" xfId="0" applyNumberFormat="1" applyFont="1"/>
    <xf numFmtId="1" fontId="3" fillId="0" borderId="0" xfId="0" applyNumberFormat="1" applyFont="1"/>
    <xf numFmtId="0" fontId="8" fillId="0" borderId="1" xfId="0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1" fontId="10" fillId="0" borderId="1" xfId="1" applyNumberFormat="1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wrapText="1"/>
    </xf>
    <xf numFmtId="1" fontId="10" fillId="0" borderId="1" xfId="1" applyNumberFormat="1" applyFont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6" xfId="1" applyFont="1" applyBorder="1" applyAlignment="1" applyProtection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4" fontId="13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4" fontId="16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1" fontId="10" fillId="0" borderId="6" xfId="1" applyNumberFormat="1" applyFont="1" applyBorder="1" applyAlignment="1" applyProtection="1">
      <alignment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10" fillId="0" borderId="1" xfId="1" applyNumberFormat="1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6" xfId="1" applyFont="1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 2" xfId="2"/>
  </cellStyles>
  <dxfs count="0"/>
  <tableStyles count="0" defaultTableStyle="TableStyleMedium9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7"/>
  <sheetViews>
    <sheetView tabSelected="1" workbookViewId="0">
      <pane ySplit="9" topLeftCell="A12" activePane="bottomLeft" state="frozen"/>
      <selection activeCell="C1" sqref="C1"/>
      <selection pane="bottomLeft" activeCell="M13" sqref="M13"/>
    </sheetView>
  </sheetViews>
  <sheetFormatPr defaultRowHeight="15"/>
  <cols>
    <col min="1" max="1" width="9.140625" style="1" customWidth="1"/>
    <col min="2" max="2" width="5.5703125" customWidth="1"/>
    <col min="3" max="3" width="37.28515625" customWidth="1"/>
    <col min="4" max="4" width="17.28515625" customWidth="1"/>
    <col min="5" max="5" width="7.42578125" customWidth="1"/>
    <col min="6" max="6" width="20" customWidth="1"/>
    <col min="7" max="7" width="5.42578125" customWidth="1"/>
    <col min="8" max="8" width="14.28515625" customWidth="1"/>
    <col min="9" max="9" width="22.42578125" customWidth="1"/>
    <col min="10" max="10" width="9.5703125" customWidth="1"/>
    <col min="11" max="11" width="10.42578125" customWidth="1"/>
    <col min="12" max="13" width="8.7109375" customWidth="1"/>
    <col min="14" max="14" width="9.140625" style="2" customWidth="1"/>
    <col min="15" max="16" width="9.140625" style="3" customWidth="1"/>
    <col min="17" max="17" width="9.140625" style="2" customWidth="1"/>
    <col min="18" max="18" width="9.7109375" customWidth="1"/>
    <col min="19" max="19" width="11.28515625" customWidth="1"/>
    <col min="20" max="1025" width="8.7109375" customWidth="1"/>
  </cols>
  <sheetData>
    <row r="1" spans="1:20" s="5" customFormat="1" ht="18.75">
      <c r="A1" s="4"/>
      <c r="N1" s="6"/>
      <c r="O1" s="7"/>
      <c r="P1" s="7"/>
      <c r="Q1" s="8" t="s">
        <v>0</v>
      </c>
      <c r="R1" s="9"/>
    </row>
    <row r="2" spans="1:20" s="5" customFormat="1" ht="18.75">
      <c r="A2" s="4"/>
      <c r="N2" s="6"/>
      <c r="O2" s="7"/>
      <c r="P2" s="7"/>
      <c r="Q2" s="8"/>
      <c r="R2" s="9"/>
    </row>
    <row r="3" spans="1:20" s="5" customFormat="1" ht="66.75" customHeight="1">
      <c r="A3" s="4"/>
      <c r="B3" s="61" t="s">
        <v>1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20" s="5" customFormat="1" ht="15.75">
      <c r="A4" s="4"/>
      <c r="N4" s="10"/>
      <c r="O4" s="11"/>
      <c r="P4" s="11"/>
      <c r="Q4" s="10"/>
    </row>
    <row r="5" spans="1:20" s="5" customFormat="1" ht="15.75" customHeight="1">
      <c r="A5" s="4"/>
      <c r="B5" s="62" t="s">
        <v>166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7" spans="1:20" ht="93" customHeight="1">
      <c r="B7" s="63" t="s">
        <v>2</v>
      </c>
      <c r="C7" s="63" t="s">
        <v>3</v>
      </c>
      <c r="D7" s="63" t="s">
        <v>4</v>
      </c>
      <c r="E7" s="63" t="s">
        <v>5</v>
      </c>
      <c r="F7" s="63" t="s">
        <v>6</v>
      </c>
      <c r="G7" s="63" t="s">
        <v>7</v>
      </c>
      <c r="H7" s="63" t="s">
        <v>8</v>
      </c>
      <c r="I7" s="63" t="s">
        <v>9</v>
      </c>
      <c r="J7" s="63"/>
      <c r="K7" s="63" t="s">
        <v>10</v>
      </c>
      <c r="L7" s="63"/>
      <c r="M7" s="63"/>
      <c r="N7" s="64" t="s">
        <v>11</v>
      </c>
      <c r="O7" s="65" t="s">
        <v>12</v>
      </c>
      <c r="P7" s="65"/>
      <c r="Q7" s="64" t="s">
        <v>13</v>
      </c>
      <c r="R7" s="63" t="s">
        <v>14</v>
      </c>
      <c r="S7" s="63" t="s">
        <v>15</v>
      </c>
    </row>
    <row r="8" spans="1:20" ht="127.5">
      <c r="B8" s="63"/>
      <c r="C8" s="63"/>
      <c r="D8" s="63"/>
      <c r="E8" s="63"/>
      <c r="F8" s="63"/>
      <c r="G8" s="63"/>
      <c r="H8" s="63"/>
      <c r="I8" s="12" t="s">
        <v>16</v>
      </c>
      <c r="J8" s="12" t="s">
        <v>17</v>
      </c>
      <c r="K8" s="12" t="s">
        <v>18</v>
      </c>
      <c r="L8" s="12" t="s">
        <v>19</v>
      </c>
      <c r="M8" s="12" t="s">
        <v>20</v>
      </c>
      <c r="N8" s="64"/>
      <c r="O8" s="13" t="s">
        <v>19</v>
      </c>
      <c r="P8" s="13" t="s">
        <v>20</v>
      </c>
      <c r="Q8" s="64"/>
      <c r="R8" s="63"/>
      <c r="S8" s="63"/>
    </row>
    <row r="9" spans="1:20"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4">
        <v>9</v>
      </c>
      <c r="K9" s="12">
        <v>10</v>
      </c>
      <c r="L9" s="12">
        <v>11</v>
      </c>
      <c r="M9" s="12">
        <v>12</v>
      </c>
      <c r="N9" s="15">
        <v>13</v>
      </c>
      <c r="O9" s="13">
        <v>14</v>
      </c>
      <c r="P9" s="13">
        <v>15</v>
      </c>
      <c r="Q9" s="15">
        <v>16</v>
      </c>
      <c r="R9" s="12">
        <v>17</v>
      </c>
      <c r="S9" s="12">
        <v>18</v>
      </c>
    </row>
    <row r="10" spans="1:20" s="22" customFormat="1" ht="78.75">
      <c r="A10" s="16"/>
      <c r="B10" s="17">
        <v>1</v>
      </c>
      <c r="C10" s="18" t="s">
        <v>21</v>
      </c>
      <c r="D10" s="19">
        <v>1072643000044</v>
      </c>
      <c r="E10" s="17">
        <v>75404</v>
      </c>
      <c r="F10" s="50" t="s">
        <v>165</v>
      </c>
      <c r="G10" s="21">
        <v>100</v>
      </c>
      <c r="H10" s="22" t="s">
        <v>22</v>
      </c>
      <c r="I10" s="23" t="s">
        <v>23</v>
      </c>
      <c r="J10" s="20" t="s">
        <v>24</v>
      </c>
      <c r="K10" s="24" t="s">
        <v>25</v>
      </c>
      <c r="L10" s="17">
        <v>24</v>
      </c>
      <c r="M10" s="17">
        <v>24</v>
      </c>
      <c r="N10" s="25">
        <v>100</v>
      </c>
      <c r="O10" s="26">
        <f>251+6951</f>
        <v>7202</v>
      </c>
      <c r="P10" s="26">
        <v>7202</v>
      </c>
      <c r="Q10" s="25">
        <v>100</v>
      </c>
      <c r="R10" s="26">
        <v>6951.17</v>
      </c>
      <c r="S10" s="17"/>
    </row>
    <row r="11" spans="1:20" s="22" customFormat="1" ht="95.1" customHeight="1">
      <c r="A11" s="16"/>
      <c r="B11" s="17">
        <v>2</v>
      </c>
      <c r="C11" s="21" t="s">
        <v>26</v>
      </c>
      <c r="D11" s="19">
        <v>1142651000568</v>
      </c>
      <c r="E11" s="17">
        <v>75404</v>
      </c>
      <c r="F11" s="50" t="s">
        <v>165</v>
      </c>
      <c r="G11" s="21">
        <v>100</v>
      </c>
      <c r="H11" s="20" t="s">
        <v>27</v>
      </c>
      <c r="I11" s="23" t="s">
        <v>28</v>
      </c>
      <c r="J11" s="20" t="s">
        <v>24</v>
      </c>
      <c r="K11" s="24" t="s">
        <v>29</v>
      </c>
      <c r="L11" s="17">
        <v>102177</v>
      </c>
      <c r="M11" s="17">
        <v>102177</v>
      </c>
      <c r="N11" s="25">
        <v>100</v>
      </c>
      <c r="O11" s="26">
        <v>14115.86</v>
      </c>
      <c r="P11" s="26">
        <v>14115.86</v>
      </c>
      <c r="Q11" s="25">
        <v>100</v>
      </c>
      <c r="R11" s="26">
        <v>13723.74</v>
      </c>
      <c r="S11" s="17"/>
    </row>
    <row r="12" spans="1:20" s="22" customFormat="1" ht="105.75" customHeight="1">
      <c r="A12" s="16"/>
      <c r="B12" s="17">
        <v>3</v>
      </c>
      <c r="C12" s="21" t="s">
        <v>30</v>
      </c>
      <c r="D12" s="19">
        <v>1162651058680</v>
      </c>
      <c r="E12" s="17">
        <v>75404</v>
      </c>
      <c r="F12" s="50" t="s">
        <v>165</v>
      </c>
      <c r="G12" s="21">
        <v>100</v>
      </c>
      <c r="H12" s="20" t="s">
        <v>31</v>
      </c>
      <c r="I12" s="27" t="s">
        <v>32</v>
      </c>
      <c r="J12" s="20" t="s">
        <v>24</v>
      </c>
      <c r="K12" s="66" t="s">
        <v>167</v>
      </c>
      <c r="L12" s="17">
        <v>97</v>
      </c>
      <c r="M12" s="17">
        <v>97</v>
      </c>
      <c r="N12" s="25">
        <v>100</v>
      </c>
      <c r="O12" s="26">
        <f>R12</f>
        <v>33678.769999999997</v>
      </c>
      <c r="P12" s="26">
        <v>33679</v>
      </c>
      <c r="Q12" s="25">
        <v>100</v>
      </c>
      <c r="R12" s="26">
        <v>33678.769999999997</v>
      </c>
      <c r="S12" s="17"/>
    </row>
    <row r="13" spans="1:20" s="22" customFormat="1" ht="94.5">
      <c r="A13" s="16"/>
      <c r="B13" s="17">
        <v>4</v>
      </c>
      <c r="C13" s="21" t="s">
        <v>33</v>
      </c>
      <c r="D13" s="28">
        <v>1112651000318</v>
      </c>
      <c r="E13" s="20">
        <v>75404</v>
      </c>
      <c r="F13" s="50" t="s">
        <v>165</v>
      </c>
      <c r="G13" s="21">
        <v>100</v>
      </c>
      <c r="H13" s="20" t="s">
        <v>34</v>
      </c>
      <c r="I13" s="23" t="s">
        <v>162</v>
      </c>
      <c r="J13" s="20" t="s">
        <v>24</v>
      </c>
      <c r="K13" s="29" t="s">
        <v>29</v>
      </c>
      <c r="L13" s="20">
        <v>52</v>
      </c>
      <c r="M13" s="20">
        <f>L13</f>
        <v>52</v>
      </c>
      <c r="N13" s="30">
        <v>100</v>
      </c>
      <c r="O13" s="31">
        <f>R13</f>
        <v>11922.91</v>
      </c>
      <c r="P13" s="31">
        <f>O13</f>
        <v>11922.91</v>
      </c>
      <c r="Q13" s="30">
        <v>100</v>
      </c>
      <c r="R13" s="31">
        <v>11922.91</v>
      </c>
      <c r="S13" s="20"/>
    </row>
    <row r="14" spans="1:20" s="22" customFormat="1" ht="94.5">
      <c r="A14" s="16"/>
      <c r="B14" s="17">
        <v>5</v>
      </c>
      <c r="C14" s="21" t="s">
        <v>35</v>
      </c>
      <c r="D14" s="31">
        <v>1122651016510</v>
      </c>
      <c r="E14" s="20">
        <v>75404</v>
      </c>
      <c r="F14" s="50" t="s">
        <v>165</v>
      </c>
      <c r="G14" s="21">
        <v>100</v>
      </c>
      <c r="H14" s="20" t="s">
        <v>36</v>
      </c>
      <c r="I14" s="23" t="s">
        <v>37</v>
      </c>
      <c r="J14" s="20" t="s">
        <v>24</v>
      </c>
      <c r="K14" s="29" t="s">
        <v>38</v>
      </c>
      <c r="L14" s="20">
        <v>178</v>
      </c>
      <c r="M14" s="20">
        <f>L14</f>
        <v>178</v>
      </c>
      <c r="N14" s="30">
        <v>100</v>
      </c>
      <c r="O14" s="31">
        <f>R14</f>
        <v>1811.53</v>
      </c>
      <c r="P14" s="31">
        <f>O14</f>
        <v>1811.53</v>
      </c>
      <c r="Q14" s="30">
        <v>100</v>
      </c>
      <c r="R14" s="31">
        <v>1811.53</v>
      </c>
      <c r="S14" s="20"/>
    </row>
    <row r="15" spans="1:20" s="22" customFormat="1" ht="78.75">
      <c r="A15" s="16"/>
      <c r="B15" s="17">
        <v>6</v>
      </c>
      <c r="C15" s="21" t="s">
        <v>39</v>
      </c>
      <c r="D15" s="31">
        <v>1022600938931</v>
      </c>
      <c r="E15" s="20">
        <v>75403</v>
      </c>
      <c r="F15" s="50" t="s">
        <v>165</v>
      </c>
      <c r="G15" s="21">
        <v>100</v>
      </c>
      <c r="H15" s="20" t="s">
        <v>40</v>
      </c>
      <c r="I15" s="23" t="s">
        <v>41</v>
      </c>
      <c r="J15" s="20" t="s">
        <v>24</v>
      </c>
      <c r="K15" s="29" t="s">
        <v>29</v>
      </c>
      <c r="L15" s="20">
        <v>746</v>
      </c>
      <c r="M15" s="17">
        <f>L15+L16+L17+L18+L19+L20+L21+L22+L23+L24+L25+L26+L27+L28+L29+L30+L31+L32+L33+L34+L35+L36+L37+L38+L39+L40</f>
        <v>380968</v>
      </c>
      <c r="N15" s="30">
        <f t="shared" ref="N15:N39" si="0">L15*100/M15</f>
        <v>0.19581697150416832</v>
      </c>
      <c r="O15" s="31">
        <f>R15+15138</f>
        <v>18481.59</v>
      </c>
      <c r="P15" s="31">
        <f>O39+O38+O37+O36+O35+O34+O33+O32+O31+O30+O29+O28+O27+O26+O25+O24+O23+O22+O21+O20+O19+O18+O17+O16+O15</f>
        <v>294617.09000000003</v>
      </c>
      <c r="Q15" s="30">
        <f t="shared" ref="Q15:Q39" si="1">O15*100/P15</f>
        <v>6.2730882312360086</v>
      </c>
      <c r="R15" s="31">
        <v>3343.59</v>
      </c>
      <c r="S15" s="20"/>
    </row>
    <row r="16" spans="1:20" s="22" customFormat="1" ht="78.75">
      <c r="A16" s="16"/>
      <c r="B16" s="17">
        <v>7</v>
      </c>
      <c r="C16" s="21" t="s">
        <v>42</v>
      </c>
      <c r="D16" s="31">
        <v>1022600936753</v>
      </c>
      <c r="E16" s="20">
        <v>75404</v>
      </c>
      <c r="F16" s="50" t="s">
        <v>165</v>
      </c>
      <c r="G16" s="21">
        <v>100</v>
      </c>
      <c r="H16" s="20" t="s">
        <v>40</v>
      </c>
      <c r="I16" s="23" t="s">
        <v>41</v>
      </c>
      <c r="J16" s="20" t="s">
        <v>24</v>
      </c>
      <c r="K16" s="29" t="s">
        <v>29</v>
      </c>
      <c r="L16" s="20">
        <v>890</v>
      </c>
      <c r="M16" s="17">
        <f>L15+L16+L17+L18+L19+L20+L21+L22+L23+L24+L25+L26+L27+L28+L29+L30+L31+L32+L33+L34+L35+L36+L37+L38+L39+L40</f>
        <v>380968</v>
      </c>
      <c r="N16" s="30">
        <f t="shared" si="0"/>
        <v>0.23361542176770753</v>
      </c>
      <c r="O16" s="31">
        <f>R16</f>
        <v>6797.11</v>
      </c>
      <c r="P16" s="31">
        <f>O39+O38+O37+O36+O35+O34+O33+O32+O31+O30+O29+O28+O27+O26+O25+O24+O23+O22+O21+O20+O19+O18+O17+O16+O15</f>
        <v>294617.09000000003</v>
      </c>
      <c r="Q16" s="30">
        <f t="shared" si="1"/>
        <v>2.3070997001565656</v>
      </c>
      <c r="R16" s="31">
        <v>6797.11</v>
      </c>
      <c r="S16" s="20"/>
      <c r="T16" s="36"/>
    </row>
    <row r="17" spans="1:19" s="22" customFormat="1" ht="78.75">
      <c r="A17" s="16"/>
      <c r="B17" s="17">
        <v>8</v>
      </c>
      <c r="C17" s="21" t="s">
        <v>43</v>
      </c>
      <c r="D17" s="31">
        <v>1022600938073</v>
      </c>
      <c r="E17" s="20"/>
      <c r="F17" s="50" t="s">
        <v>165</v>
      </c>
      <c r="G17" s="21">
        <v>100</v>
      </c>
      <c r="H17" s="20" t="s">
        <v>40</v>
      </c>
      <c r="I17" s="23" t="s">
        <v>41</v>
      </c>
      <c r="J17" s="20" t="s">
        <v>24</v>
      </c>
      <c r="K17" s="29" t="s">
        <v>29</v>
      </c>
      <c r="L17" s="20">
        <v>957</v>
      </c>
      <c r="M17" s="17">
        <f>L15+L16+L17+L18+L19+L20+L21+L22+L23+L24+L25+L26+L27+L28+L29+L30+L31+L32+L33+L34+L35+L36+L37+L38+L39+L40</f>
        <v>380968</v>
      </c>
      <c r="N17" s="30">
        <f t="shared" si="0"/>
        <v>0.2512022007097709</v>
      </c>
      <c r="O17" s="31">
        <f>R17</f>
        <v>11577.81</v>
      </c>
      <c r="P17" s="31">
        <f>O39+O38+O37+O36+O35+O34+O33+O32+O31+O30+O29+O28+O27+O26+O25+O24+O23+O22+O21+O20+O19+O18+O17+O16+O15</f>
        <v>294617.09000000003</v>
      </c>
      <c r="Q17" s="30">
        <f t="shared" si="1"/>
        <v>3.9297822132449949</v>
      </c>
      <c r="R17" s="31">
        <v>11577.81</v>
      </c>
      <c r="S17" s="20"/>
    </row>
    <row r="18" spans="1:19" s="22" customFormat="1" ht="78.75">
      <c r="A18" s="16"/>
      <c r="B18" s="17">
        <v>9</v>
      </c>
      <c r="C18" s="21" t="s">
        <v>44</v>
      </c>
      <c r="D18" s="31">
        <v>1032600231510</v>
      </c>
      <c r="E18" s="20">
        <v>75404</v>
      </c>
      <c r="F18" s="50" t="s">
        <v>165</v>
      </c>
      <c r="G18" s="21">
        <v>100</v>
      </c>
      <c r="H18" s="20" t="s">
        <v>40</v>
      </c>
      <c r="I18" s="23" t="s">
        <v>41</v>
      </c>
      <c r="J18" s="20" t="s">
        <v>24</v>
      </c>
      <c r="K18" s="29" t="s">
        <v>29</v>
      </c>
      <c r="L18" s="20">
        <v>651</v>
      </c>
      <c r="M18" s="17">
        <f>L15+L16+L17+L18+L19+L20+L21+L22+L23+L24+L25+L26+L27+L28+L29+L30+L31+L32+L33+L34+L35+L36+L37+L38+L39+L40</f>
        <v>380968</v>
      </c>
      <c r="N18" s="30">
        <f t="shared" si="0"/>
        <v>0.1708804938997501</v>
      </c>
      <c r="O18" s="31">
        <f>R18</f>
        <v>11293.18</v>
      </c>
      <c r="P18" s="31">
        <f>O39+O38+O37+O36+O35+O34+O33+O32+O31+O30+O29+O28+O27+O26+O25+O24+O23+O22+O21+O20+O19+O18+O17+O16+O15</f>
        <v>294617.09000000003</v>
      </c>
      <c r="Q18" s="30">
        <f t="shared" si="1"/>
        <v>3.8331720675131233</v>
      </c>
      <c r="R18" s="31">
        <v>11293.18</v>
      </c>
      <c r="S18" s="20"/>
    </row>
    <row r="19" spans="1:19" s="22" customFormat="1" ht="78.75">
      <c r="A19" s="16"/>
      <c r="B19" s="17">
        <v>10</v>
      </c>
      <c r="C19" s="21" t="s">
        <v>45</v>
      </c>
      <c r="D19" s="31">
        <v>1022600936896</v>
      </c>
      <c r="E19" s="20">
        <v>75404</v>
      </c>
      <c r="F19" s="50" t="s">
        <v>165</v>
      </c>
      <c r="G19" s="21">
        <v>100</v>
      </c>
      <c r="H19" s="20" t="s">
        <v>40</v>
      </c>
      <c r="I19" s="23" t="s">
        <v>41</v>
      </c>
      <c r="J19" s="20" t="s">
        <v>24</v>
      </c>
      <c r="K19" s="29" t="s">
        <v>29</v>
      </c>
      <c r="L19" s="20">
        <v>1074</v>
      </c>
      <c r="M19" s="17">
        <f>L15+L16+L17+L18+L19+L20+L21+L22+L23+L24+L25+L26+L27+L28+L29+L30+L31+L32+L33+L34+L35+L36+L37+L38+L39+L40</f>
        <v>380968</v>
      </c>
      <c r="N19" s="30">
        <f t="shared" si="0"/>
        <v>0.28191344154889647</v>
      </c>
      <c r="O19" s="31">
        <f>R19</f>
        <v>10835.12</v>
      </c>
      <c r="P19" s="31">
        <f>O39+O38+O37+O36+O35+O34+O33+O32+O31+O30+O29+O28+O27+O26+O25+O24+O23+O22+O21+O20+O19+O18+O17+O16+O15</f>
        <v>294617.09000000003</v>
      </c>
      <c r="Q19" s="30">
        <f t="shared" si="1"/>
        <v>3.6776956828947021</v>
      </c>
      <c r="R19" s="31">
        <v>10835.12</v>
      </c>
      <c r="S19" s="20"/>
    </row>
    <row r="20" spans="1:19" s="22" customFormat="1" ht="78.75">
      <c r="A20" s="16"/>
      <c r="B20" s="17">
        <v>11</v>
      </c>
      <c r="C20" s="21" t="s">
        <v>46</v>
      </c>
      <c r="D20" s="19">
        <v>1022600936951</v>
      </c>
      <c r="E20" s="17">
        <v>75404</v>
      </c>
      <c r="F20" s="50" t="s">
        <v>165</v>
      </c>
      <c r="G20" s="21">
        <v>100</v>
      </c>
      <c r="H20" s="20" t="s">
        <v>47</v>
      </c>
      <c r="I20" s="23" t="s">
        <v>41</v>
      </c>
      <c r="J20" s="20" t="s">
        <v>24</v>
      </c>
      <c r="K20" s="24" t="s">
        <v>29</v>
      </c>
      <c r="L20" s="17">
        <v>35541</v>
      </c>
      <c r="M20" s="17">
        <f>L15+L16+L17+L18+L19+L20+L21+L22+L23+L24+L25+L26+L27+L28+L29+L30+L31+L32+L33+L34+L35+L36+L37+L38+L39+L40</f>
        <v>380968</v>
      </c>
      <c r="N20" s="30">
        <f t="shared" si="0"/>
        <v>9.3291300056697679</v>
      </c>
      <c r="O20" s="26">
        <f>R20</f>
        <v>43571.77</v>
      </c>
      <c r="P20" s="26">
        <f>O39+O38+O37+O36+O35+O34+O33+O32+O31+O30+O29+O28+O27+O26+O25+O24+O23+O22+O21+O20+O19+O18+O17+O16+O15</f>
        <v>294617.09000000003</v>
      </c>
      <c r="Q20" s="30">
        <f t="shared" si="1"/>
        <v>14.789288021275343</v>
      </c>
      <c r="R20" s="26">
        <v>43571.77</v>
      </c>
      <c r="S20" s="17"/>
    </row>
    <row r="21" spans="1:19" s="22" customFormat="1" ht="78.75">
      <c r="A21" s="16"/>
      <c r="B21" s="17">
        <v>12</v>
      </c>
      <c r="C21" s="21" t="s">
        <v>48</v>
      </c>
      <c r="D21" s="19">
        <v>1092643000449</v>
      </c>
      <c r="E21" s="17">
        <v>75403</v>
      </c>
      <c r="F21" s="50" t="s">
        <v>165</v>
      </c>
      <c r="G21" s="21">
        <v>100</v>
      </c>
      <c r="H21" s="20" t="s">
        <v>49</v>
      </c>
      <c r="I21" s="23" t="s">
        <v>41</v>
      </c>
      <c r="J21" s="20" t="s">
        <v>24</v>
      </c>
      <c r="K21" s="24" t="s">
        <v>29</v>
      </c>
      <c r="L21" s="17">
        <v>36207</v>
      </c>
      <c r="M21" s="17">
        <f>L15+L16+L17+L18+L19+L20+L21+L22+L23+L24+L25+L26+L27+L28+L29+L30+L31+L32+L33+L34+L35+L36+L37+L38+L39+L40</f>
        <v>380968</v>
      </c>
      <c r="N21" s="30">
        <f t="shared" si="0"/>
        <v>9.503947838138636</v>
      </c>
      <c r="O21" s="26">
        <v>7526.82</v>
      </c>
      <c r="P21" s="26">
        <f>O39+O38+O37+O36+O35+O34+O33+O32+O31+O30+O29+O28+O27+O26+O25+O24+O23+O22+O21+O20+O19+O18+O17+O16+O15</f>
        <v>294617.09000000003</v>
      </c>
      <c r="Q21" s="30">
        <f t="shared" si="1"/>
        <v>2.5547805118840863</v>
      </c>
      <c r="R21" s="26">
        <v>5045.8500000000004</v>
      </c>
      <c r="S21" s="17"/>
    </row>
    <row r="22" spans="1:19" s="22" customFormat="1" ht="78.75">
      <c r="A22" s="16"/>
      <c r="B22" s="17">
        <v>13</v>
      </c>
      <c r="C22" s="21" t="s">
        <v>50</v>
      </c>
      <c r="D22" s="19">
        <v>1022600937314</v>
      </c>
      <c r="E22" s="17">
        <v>75403</v>
      </c>
      <c r="F22" s="50" t="s">
        <v>165</v>
      </c>
      <c r="G22" s="21">
        <v>100</v>
      </c>
      <c r="H22" s="20" t="s">
        <v>40</v>
      </c>
      <c r="I22" s="23" t="s">
        <v>41</v>
      </c>
      <c r="J22" s="20" t="s">
        <v>24</v>
      </c>
      <c r="K22" s="24" t="s">
        <v>29</v>
      </c>
      <c r="L22" s="17">
        <v>440</v>
      </c>
      <c r="M22" s="17">
        <f>L15+L16+L17+L18+L19+L20+L21+L22+L23+L24+L25+L26+L27+L28+L29+L30+L31+L32+L33+L34+L35+L36+L37+L38+L39+L40</f>
        <v>380968</v>
      </c>
      <c r="N22" s="30">
        <f t="shared" si="0"/>
        <v>0.11549526469414755</v>
      </c>
      <c r="O22" s="26">
        <v>4252.92</v>
      </c>
      <c r="P22" s="26">
        <f>O39+O38+O37+O36+O35+O34+O33+O32+O31+O30+O29+O28+O27+O26+O25+O24+O23+O22+O21+O20+O19+O18+O17+O16+O15</f>
        <v>294617.09000000003</v>
      </c>
      <c r="Q22" s="30">
        <f t="shared" si="1"/>
        <v>1.4435415134946854</v>
      </c>
      <c r="R22" s="26">
        <v>3459.49</v>
      </c>
      <c r="S22" s="17"/>
    </row>
    <row r="23" spans="1:19" s="22" customFormat="1" ht="78.75">
      <c r="A23" s="16"/>
      <c r="B23" s="17">
        <v>14</v>
      </c>
      <c r="C23" s="21" t="s">
        <v>51</v>
      </c>
      <c r="D23" s="19">
        <v>1022600937479</v>
      </c>
      <c r="E23" s="17">
        <v>75404</v>
      </c>
      <c r="F23" s="50" t="s">
        <v>165</v>
      </c>
      <c r="G23" s="21">
        <v>100</v>
      </c>
      <c r="H23" s="20" t="s">
        <v>40</v>
      </c>
      <c r="I23" s="23" t="s">
        <v>41</v>
      </c>
      <c r="J23" s="20" t="s">
        <v>24</v>
      </c>
      <c r="K23" s="24" t="s">
        <v>29</v>
      </c>
      <c r="L23" s="17">
        <v>175</v>
      </c>
      <c r="M23" s="17">
        <f>L15+L16+L17+L18+L19+L20+L21+L22+L23+L24+L25+L26+L27+L28+L29+L30+L31+L32+L33+L34+L35+L36+L37+L38+L39+L40</f>
        <v>380968</v>
      </c>
      <c r="N23" s="30">
        <f t="shared" si="0"/>
        <v>4.593561663971777E-2</v>
      </c>
      <c r="O23" s="26">
        <f t="shared" ref="O23:O39" si="2">R23</f>
        <v>18724.23</v>
      </c>
      <c r="P23" s="26">
        <f>O39+O38+O37+O36+O35+O34+O33+O32+O31+O30+O29+O28+O27+O26+O25+O24+O23+O22+O21+O20+O19+O18+O17+O16+O15</f>
        <v>294617.09000000003</v>
      </c>
      <c r="Q23" s="30">
        <f t="shared" si="1"/>
        <v>6.3554459790502982</v>
      </c>
      <c r="R23" s="26">
        <v>18724.23</v>
      </c>
      <c r="S23" s="17"/>
    </row>
    <row r="24" spans="1:19" s="22" customFormat="1" ht="78.75">
      <c r="A24" s="16"/>
      <c r="B24" s="17">
        <v>15</v>
      </c>
      <c r="C24" s="21" t="s">
        <v>52</v>
      </c>
      <c r="D24" s="19">
        <v>1022600937864</v>
      </c>
      <c r="E24" s="17">
        <v>75404</v>
      </c>
      <c r="F24" s="50" t="s">
        <v>165</v>
      </c>
      <c r="G24" s="21">
        <v>100</v>
      </c>
      <c r="H24" s="20" t="s">
        <v>53</v>
      </c>
      <c r="I24" s="23" t="s">
        <v>41</v>
      </c>
      <c r="J24" s="20" t="s">
        <v>24</v>
      </c>
      <c r="K24" s="24" t="s">
        <v>29</v>
      </c>
      <c r="L24" s="17">
        <v>110981</v>
      </c>
      <c r="M24" s="17">
        <f>L15+L16+L17+L18+L19+L20+L21+L22+L23+L24+L25+L26+L27+L28+L29+L30+L31+L32+L33+L34+L35+L36+L37+L38+L39+L40</f>
        <v>380968</v>
      </c>
      <c r="N24" s="30">
        <f t="shared" si="0"/>
        <v>29.131318115957246</v>
      </c>
      <c r="O24" s="26">
        <f t="shared" si="2"/>
        <v>52997.8</v>
      </c>
      <c r="P24" s="26">
        <f>O39+O38+O37+O36+O35+O34+O33+O32+O31+O30+O29+O28+O27+O26+O25+O24+O23+O22+O21+O20+O19+O18+O17+O16+O15</f>
        <v>294617.09000000003</v>
      </c>
      <c r="Q24" s="30">
        <f t="shared" si="1"/>
        <v>17.988705271645983</v>
      </c>
      <c r="R24" s="26">
        <v>52997.8</v>
      </c>
      <c r="S24" s="17"/>
    </row>
    <row r="25" spans="1:19" s="22" customFormat="1" ht="78.75">
      <c r="A25" s="16"/>
      <c r="B25" s="17">
        <v>16</v>
      </c>
      <c r="C25" s="21" t="s">
        <v>54</v>
      </c>
      <c r="D25" s="19">
        <v>1052600486630</v>
      </c>
      <c r="E25" s="17">
        <v>75404</v>
      </c>
      <c r="F25" s="50" t="s">
        <v>165</v>
      </c>
      <c r="G25" s="21">
        <v>100</v>
      </c>
      <c r="H25" s="20" t="s">
        <v>53</v>
      </c>
      <c r="I25" s="23" t="s">
        <v>41</v>
      </c>
      <c r="J25" s="20" t="s">
        <v>24</v>
      </c>
      <c r="K25" s="24" t="s">
        <v>29</v>
      </c>
      <c r="L25" s="17">
        <v>13710</v>
      </c>
      <c r="M25" s="17">
        <f>L15+L16+L17+L18+L19+L20+L21+L22+L23+L24+L25+L26+L27+L28+L29+L30+L31+L32+L33+L34+L35+L36+L37+L38+L39+L40</f>
        <v>380968</v>
      </c>
      <c r="N25" s="30">
        <f t="shared" si="0"/>
        <v>3.5987274521744608</v>
      </c>
      <c r="O25" s="26">
        <f t="shared" si="2"/>
        <v>7154.08</v>
      </c>
      <c r="P25" s="26">
        <f>O39+O38+O37+O36+O35+O34+O33+O32+O31+O30+O29+O28+O27+O26+O25+O24+O23+O22+O21+O20+O19+O18+O17+O16+O15</f>
        <v>294617.09000000003</v>
      </c>
      <c r="Q25" s="30">
        <f t="shared" si="1"/>
        <v>2.4282637507552596</v>
      </c>
      <c r="R25" s="26">
        <v>7154.08</v>
      </c>
      <c r="S25" s="17"/>
    </row>
    <row r="26" spans="1:19" s="22" customFormat="1" ht="78.75">
      <c r="A26" s="16"/>
      <c r="B26" s="17">
        <v>17</v>
      </c>
      <c r="C26" s="21" t="s">
        <v>55</v>
      </c>
      <c r="D26" s="19">
        <v>1052600484727</v>
      </c>
      <c r="E26" s="17">
        <v>75404</v>
      </c>
      <c r="F26" s="50" t="s">
        <v>165</v>
      </c>
      <c r="G26" s="21">
        <v>100</v>
      </c>
      <c r="H26" s="20" t="s">
        <v>53</v>
      </c>
      <c r="I26" s="23" t="s">
        <v>41</v>
      </c>
      <c r="J26" s="20" t="s">
        <v>24</v>
      </c>
      <c r="K26" s="24" t="s">
        <v>29</v>
      </c>
      <c r="L26" s="17">
        <v>25415</v>
      </c>
      <c r="M26" s="17">
        <f>L15+L16+L17+L18+L19+L20+L21+L22+L23+L24+L25+L26+L27+L28+L29+L30+L31+L32+L33+L34+L35+L36+L37+L38+L39+L40</f>
        <v>380968</v>
      </c>
      <c r="N26" s="30">
        <f t="shared" si="0"/>
        <v>6.6711639822767266</v>
      </c>
      <c r="O26" s="26">
        <f t="shared" si="2"/>
        <v>5370.43</v>
      </c>
      <c r="P26" s="26">
        <f>O39+O38+O37+O36+O35+O34+O33+O32+O31+O30+O29+O28+O27+O26+O25+O24+O23+O22+O21+O20+O19+O18+O17+O16+O15</f>
        <v>294617.09000000003</v>
      </c>
      <c r="Q26" s="30">
        <f t="shared" si="1"/>
        <v>1.8228508061090412</v>
      </c>
      <c r="R26" s="26">
        <v>5370.43</v>
      </c>
      <c r="S26" s="17"/>
    </row>
    <row r="27" spans="1:19" s="22" customFormat="1" ht="78.75">
      <c r="A27" s="32"/>
      <c r="B27" s="17">
        <v>18</v>
      </c>
      <c r="C27" s="30" t="s">
        <v>56</v>
      </c>
      <c r="D27" s="19">
        <v>1052600483935</v>
      </c>
      <c r="E27" s="17">
        <v>75404</v>
      </c>
      <c r="F27" s="50" t="s">
        <v>165</v>
      </c>
      <c r="G27" s="28">
        <v>100</v>
      </c>
      <c r="H27" s="20" t="s">
        <v>53</v>
      </c>
      <c r="I27" s="23" t="s">
        <v>41</v>
      </c>
      <c r="J27" s="20" t="s">
        <v>24</v>
      </c>
      <c r="K27" s="24" t="s">
        <v>29</v>
      </c>
      <c r="L27" s="17">
        <v>9970</v>
      </c>
      <c r="M27" s="17">
        <f>L15+L16+L17+L18+L19+L20+L21+L22+L23+L24+L25+L26+L27+L28+L29+L30+L31+L32+L33+L34+L35+L36+L37+L38+L39+L40</f>
        <v>380968</v>
      </c>
      <c r="N27" s="30">
        <f t="shared" si="0"/>
        <v>2.6170177022742069</v>
      </c>
      <c r="O27" s="26">
        <f t="shared" si="2"/>
        <v>8904.0400000000009</v>
      </c>
      <c r="P27" s="26">
        <f>O39+O38+O37+O36+O35+O34+O33+O32+O31+O30+O29+O28+O27+O26+O25+O24+O23+O22+O21+O20+O19+O18+O17+O16+O15</f>
        <v>294617.09000000003</v>
      </c>
      <c r="Q27" s="30">
        <f t="shared" si="1"/>
        <v>3.0222415135523879</v>
      </c>
      <c r="R27" s="26">
        <v>8904.0400000000009</v>
      </c>
      <c r="S27" s="17"/>
    </row>
    <row r="28" spans="1:19" s="22" customFormat="1" ht="78.75">
      <c r="A28" s="32"/>
      <c r="B28" s="17">
        <v>19</v>
      </c>
      <c r="C28" s="30" t="s">
        <v>57</v>
      </c>
      <c r="D28" s="19">
        <v>1052600484650</v>
      </c>
      <c r="E28" s="17">
        <v>75404</v>
      </c>
      <c r="F28" s="50" t="s">
        <v>165</v>
      </c>
      <c r="G28" s="28">
        <v>100</v>
      </c>
      <c r="H28" s="20" t="s">
        <v>53</v>
      </c>
      <c r="I28" s="23" t="s">
        <v>41</v>
      </c>
      <c r="J28" s="20" t="s">
        <v>24</v>
      </c>
      <c r="K28" s="24" t="s">
        <v>29</v>
      </c>
      <c r="L28" s="17">
        <v>8619</v>
      </c>
      <c r="M28" s="17">
        <f>L15+L16+L17+L18+L19+L20+L21+L22+L23+L24+L25+L26+L27+L28+L29+L30+L31+L32+L33+L34+L35+L36+L37+L38+L39+L40</f>
        <v>380968</v>
      </c>
      <c r="N28" s="30">
        <f t="shared" si="0"/>
        <v>2.2623947418155854</v>
      </c>
      <c r="O28" s="26">
        <f t="shared" si="2"/>
        <v>8197.73</v>
      </c>
      <c r="P28" s="26">
        <f>O39+O38+O37+O36+O35+O34+O33+O32+O31+O30+O29+O28+O27+O26+O25+O24+O23+O22+O21+O20+O19+O18+O17+O16+O15</f>
        <v>294617.09000000003</v>
      </c>
      <c r="Q28" s="30">
        <f t="shared" si="1"/>
        <v>2.7825032145962747</v>
      </c>
      <c r="R28" s="26">
        <v>8197.73</v>
      </c>
      <c r="S28" s="17"/>
    </row>
    <row r="29" spans="1:19" s="22" customFormat="1" ht="78.75">
      <c r="A29" s="16"/>
      <c r="B29" s="17">
        <v>20</v>
      </c>
      <c r="C29" s="21" t="s">
        <v>58</v>
      </c>
      <c r="D29" s="19">
        <v>1062643018690</v>
      </c>
      <c r="E29" s="17">
        <v>75404</v>
      </c>
      <c r="F29" s="50" t="s">
        <v>165</v>
      </c>
      <c r="G29" s="21">
        <v>100</v>
      </c>
      <c r="H29" s="20" t="s">
        <v>53</v>
      </c>
      <c r="I29" s="23" t="s">
        <v>41</v>
      </c>
      <c r="J29" s="20" t="s">
        <v>24</v>
      </c>
      <c r="K29" s="24" t="s">
        <v>29</v>
      </c>
      <c r="L29" s="17">
        <v>24222</v>
      </c>
      <c r="M29" s="17">
        <f>L15+L16+L17+L18+L19+L20+L21+L22+L23+L24+L25+L26+L27+L28+L29+L30+L31+L32+L33+L34+L35+L36+L37+L38+L39+L40</f>
        <v>380968</v>
      </c>
      <c r="N29" s="30">
        <f t="shared" si="0"/>
        <v>6.3580143214128224</v>
      </c>
      <c r="O29" s="26">
        <f t="shared" si="2"/>
        <v>7594.19</v>
      </c>
      <c r="P29" s="26">
        <f>O39+O38+O37+O36+O35+O34+O33+O32+O31+O30+O29+O28+O27+O26+O25+O24+O23+O22+O21+O20+O19+O18+O17+O16+O15</f>
        <v>294617.09000000003</v>
      </c>
      <c r="Q29" s="30">
        <f t="shared" si="1"/>
        <v>2.577647481346041</v>
      </c>
      <c r="R29" s="26">
        <v>7594.19</v>
      </c>
      <c r="S29" s="17"/>
    </row>
    <row r="30" spans="1:19" s="22" customFormat="1" ht="78.75">
      <c r="A30" s="16"/>
      <c r="B30" s="17">
        <v>21</v>
      </c>
      <c r="C30" s="21" t="s">
        <v>59</v>
      </c>
      <c r="D30" s="19">
        <v>1072643000341</v>
      </c>
      <c r="E30" s="17">
        <v>75404</v>
      </c>
      <c r="F30" s="50" t="s">
        <v>165</v>
      </c>
      <c r="G30" s="21">
        <v>100</v>
      </c>
      <c r="H30" s="20" t="s">
        <v>53</v>
      </c>
      <c r="I30" s="23" t="s">
        <v>41</v>
      </c>
      <c r="J30" s="20" t="s">
        <v>24</v>
      </c>
      <c r="K30" s="24" t="s">
        <v>29</v>
      </c>
      <c r="L30" s="17">
        <v>11300</v>
      </c>
      <c r="M30" s="17">
        <f>L15+L16+L17+L18+L19+L20+L21+L22+L23+L24+L25+L26+L27+L28+L29+L30+L31+L32+L33+L34+L35+L36+L37+L38+L39+L40</f>
        <v>380968</v>
      </c>
      <c r="N30" s="30">
        <f t="shared" si="0"/>
        <v>2.9661283887360619</v>
      </c>
      <c r="O30" s="26">
        <f t="shared" si="2"/>
        <v>6866.43</v>
      </c>
      <c r="P30" s="26">
        <f>O39+O38+O37+O36+O35+O34+O33+O32+O31+O30+O29+O28+O27+O26+O25+O24+O23+O22+O21+O20+O19+O18+O17+O16+O15</f>
        <v>294617.09000000003</v>
      </c>
      <c r="Q30" s="30">
        <f t="shared" si="1"/>
        <v>2.3306285456828046</v>
      </c>
      <c r="R30" s="26">
        <v>6866.43</v>
      </c>
      <c r="S30" s="17"/>
    </row>
    <row r="31" spans="1:19" s="22" customFormat="1" ht="78.75">
      <c r="A31" s="16"/>
      <c r="B31" s="17">
        <v>22</v>
      </c>
      <c r="C31" s="21" t="s">
        <v>60</v>
      </c>
      <c r="D31" s="19">
        <v>1052600484738</v>
      </c>
      <c r="E31" s="17">
        <v>75404</v>
      </c>
      <c r="F31" s="50" t="s">
        <v>165</v>
      </c>
      <c r="G31" s="21">
        <v>100</v>
      </c>
      <c r="H31" s="20" t="s">
        <v>53</v>
      </c>
      <c r="I31" s="23" t="s">
        <v>41</v>
      </c>
      <c r="J31" s="20" t="s">
        <v>24</v>
      </c>
      <c r="K31" s="24" t="s">
        <v>29</v>
      </c>
      <c r="L31" s="17">
        <v>9844</v>
      </c>
      <c r="M31" s="17">
        <f>L15+L16+L17+L18+L19+L20+L21+L22+L23+L24+L25+L26+L27+L28+L29+L30+L31+L32+L33+L34+L35+L36+L37+L38+L39+L40</f>
        <v>380968</v>
      </c>
      <c r="N31" s="30">
        <f t="shared" si="0"/>
        <v>2.5839440582936102</v>
      </c>
      <c r="O31" s="26">
        <f t="shared" si="2"/>
        <v>6850.46</v>
      </c>
      <c r="P31" s="26">
        <f>O39+O38+O37+O36+O35+O34+O33+O32+O31+O30+O29+O28+O27+O26+O25+O24+O23+O22+O21+O20+O19+O18+O17+O16+O15</f>
        <v>294617.09000000003</v>
      </c>
      <c r="Q31" s="30">
        <f t="shared" si="1"/>
        <v>2.3252079504281302</v>
      </c>
      <c r="R31" s="26">
        <v>6850.46</v>
      </c>
      <c r="S31" s="17"/>
    </row>
    <row r="32" spans="1:19" s="22" customFormat="1" ht="78.75">
      <c r="A32" s="16"/>
      <c r="B32" s="17">
        <v>23</v>
      </c>
      <c r="C32" s="21" t="s">
        <v>61</v>
      </c>
      <c r="D32" s="19">
        <v>1072643000440</v>
      </c>
      <c r="E32" s="17">
        <v>75404</v>
      </c>
      <c r="F32" s="50" t="s">
        <v>165</v>
      </c>
      <c r="G32" s="21">
        <v>100</v>
      </c>
      <c r="H32" s="20" t="s">
        <v>53</v>
      </c>
      <c r="I32" s="23" t="s">
        <v>41</v>
      </c>
      <c r="J32" s="20" t="s">
        <v>24</v>
      </c>
      <c r="K32" s="24" t="s">
        <v>29</v>
      </c>
      <c r="L32" s="17">
        <v>14334</v>
      </c>
      <c r="M32" s="17">
        <f>L15+L16+L17+L18+L19+L20+L21+L22+L23+L24+L25+L26+L27+L28+L29+L30+L31+L32+L33+L34+L35+L36+L37+L38+L39+L40</f>
        <v>380968</v>
      </c>
      <c r="N32" s="30">
        <f t="shared" si="0"/>
        <v>3.7625207366497975</v>
      </c>
      <c r="O32" s="26">
        <f t="shared" si="2"/>
        <v>5789.9</v>
      </c>
      <c r="P32" s="26">
        <f>O39+O38+O37+O36+O35+O34+O33+O32+O31+O30+O29+O28+O27+O26+O25+O24+O23+O22+O21+O20+O19+O18+O17+O16+O15</f>
        <v>294617.09000000003</v>
      </c>
      <c r="Q32" s="30">
        <f t="shared" si="1"/>
        <v>1.9652288331270937</v>
      </c>
      <c r="R32" s="26">
        <v>5789.9</v>
      </c>
      <c r="S32" s="17"/>
    </row>
    <row r="33" spans="1:20" s="22" customFormat="1" ht="78.75">
      <c r="A33" s="16"/>
      <c r="B33" s="17">
        <v>24</v>
      </c>
      <c r="C33" s="21" t="s">
        <v>62</v>
      </c>
      <c r="D33" s="19">
        <v>1082643000901</v>
      </c>
      <c r="E33" s="17">
        <v>75404</v>
      </c>
      <c r="F33" s="50" t="s">
        <v>165</v>
      </c>
      <c r="G33" s="21">
        <v>100</v>
      </c>
      <c r="H33" s="20" t="s">
        <v>53</v>
      </c>
      <c r="I33" s="23" t="s">
        <v>41</v>
      </c>
      <c r="J33" s="20" t="s">
        <v>24</v>
      </c>
      <c r="K33" s="24" t="s">
        <v>29</v>
      </c>
      <c r="L33" s="17">
        <v>10914</v>
      </c>
      <c r="M33" s="17">
        <f>L15+L16+L17+L18+L19+L20+L21+L22+L23+L24+L25+L26+L27+L28+L29+L30+L31+L32+L33+L34+L35+L36+L37+L38+L39+L40</f>
        <v>380968</v>
      </c>
      <c r="N33" s="30">
        <f t="shared" si="0"/>
        <v>2.8648075428907416</v>
      </c>
      <c r="O33" s="26">
        <f t="shared" si="2"/>
        <v>5922.3</v>
      </c>
      <c r="P33" s="26">
        <f>O39+O38+O37+O36+O35+O34+O33+O32+O31+O30+O29+O28+O27+O26+O25+O24+O23+O22+O21+O20+O19+O18+O17+O16+O15</f>
        <v>294617.09000000003</v>
      </c>
      <c r="Q33" s="30">
        <f t="shared" si="1"/>
        <v>2.0101685207738624</v>
      </c>
      <c r="R33" s="26">
        <v>5922.3</v>
      </c>
      <c r="S33" s="17"/>
    </row>
    <row r="34" spans="1:20" s="22" customFormat="1" ht="78.75">
      <c r="A34" s="16"/>
      <c r="B34" s="17">
        <v>25</v>
      </c>
      <c r="C34" s="20" t="s">
        <v>63</v>
      </c>
      <c r="D34" s="19">
        <v>1062643018041</v>
      </c>
      <c r="E34" s="17">
        <v>75404</v>
      </c>
      <c r="F34" s="50" t="s">
        <v>165</v>
      </c>
      <c r="G34" s="20">
        <v>100</v>
      </c>
      <c r="H34" s="20" t="s">
        <v>53</v>
      </c>
      <c r="I34" s="23" t="s">
        <v>41</v>
      </c>
      <c r="J34" s="20" t="s">
        <v>24</v>
      </c>
      <c r="K34" s="24" t="s">
        <v>29</v>
      </c>
      <c r="L34" s="17">
        <v>18220</v>
      </c>
      <c r="M34" s="17">
        <f>L15+L16+L17+L18+L19+L20+L21+L22+L23+L24+L25+L26+L27+L28+L29+L30+L31+L32+L33+L34+L35+L36+L37+L38+L39+L40</f>
        <v>380968</v>
      </c>
      <c r="N34" s="30">
        <f t="shared" si="0"/>
        <v>4.7825539152894727</v>
      </c>
      <c r="O34" s="26">
        <f t="shared" si="2"/>
        <v>7497.19</v>
      </c>
      <c r="P34" s="26">
        <f>O39+O38+O37+O36+O35+O34+O33+O32+O31+O30+O29+O28+O27+O26+O25+O24+O23+O22+O21+O20+O19+O18+O17+O16+O15</f>
        <v>294617.09000000003</v>
      </c>
      <c r="Q34" s="30">
        <f t="shared" si="1"/>
        <v>2.5447233899431967</v>
      </c>
      <c r="R34" s="26">
        <v>7497.19</v>
      </c>
      <c r="S34" s="17"/>
    </row>
    <row r="35" spans="1:20" s="22" customFormat="1" ht="50.25" customHeight="1">
      <c r="A35" s="16"/>
      <c r="B35" s="17">
        <v>26</v>
      </c>
      <c r="C35" s="21" t="s">
        <v>64</v>
      </c>
      <c r="D35" s="19">
        <v>1092643000053</v>
      </c>
      <c r="E35" s="17">
        <v>75404</v>
      </c>
      <c r="F35" s="50" t="s">
        <v>165</v>
      </c>
      <c r="G35" s="21">
        <v>100</v>
      </c>
      <c r="H35" s="20" t="s">
        <v>53</v>
      </c>
      <c r="I35" s="23" t="s">
        <v>41</v>
      </c>
      <c r="J35" s="20" t="s">
        <v>24</v>
      </c>
      <c r="K35" s="24" t="s">
        <v>29</v>
      </c>
      <c r="L35" s="17">
        <v>16200</v>
      </c>
      <c r="M35" s="17">
        <f>L15+L16+L17+L18+L19+L20+L21+L22+L23+L24+L25+L26+L27+L28+L29+L30+L31+L32+L33+L34+L35+L36+L37+L38+L39+L40</f>
        <v>380968</v>
      </c>
      <c r="N35" s="30">
        <f t="shared" si="0"/>
        <v>4.2523256546481596</v>
      </c>
      <c r="O35" s="26">
        <f t="shared" si="2"/>
        <v>6955.35</v>
      </c>
      <c r="P35" s="26">
        <f>O39+O38+O37+O36+O35+O34+O33+O32+O31+O30+O29+O28+O27+O26+O25+O24+O23+O22+O21+O20+O19+O18+O17+O16+O15</f>
        <v>294617.09000000003</v>
      </c>
      <c r="Q35" s="30">
        <f t="shared" si="1"/>
        <v>2.3608100942141541</v>
      </c>
      <c r="R35" s="26">
        <v>6955.35</v>
      </c>
      <c r="S35" s="17"/>
    </row>
    <row r="36" spans="1:20" s="22" customFormat="1" ht="78.75">
      <c r="A36" s="16"/>
      <c r="B36" s="17">
        <v>27</v>
      </c>
      <c r="C36" s="21" t="s">
        <v>65</v>
      </c>
      <c r="D36" s="19">
        <v>1062643018624</v>
      </c>
      <c r="E36" s="17">
        <v>75404</v>
      </c>
      <c r="F36" s="50" t="s">
        <v>165</v>
      </c>
      <c r="G36" s="21">
        <v>100</v>
      </c>
      <c r="H36" s="20" t="s">
        <v>53</v>
      </c>
      <c r="I36" s="23" t="s">
        <v>41</v>
      </c>
      <c r="J36" s="20" t="s">
        <v>24</v>
      </c>
      <c r="K36" s="24" t="s">
        <v>29</v>
      </c>
      <c r="L36" s="17">
        <v>13052</v>
      </c>
      <c r="M36" s="17">
        <f>L15+L16+L17+L18+L19+L20+L21+L22+L23+L24+L25+L26+L27+L28+L29+L30+L31+L32+L33+L34+L35+L36+L37+L38+L39+L40</f>
        <v>380968</v>
      </c>
      <c r="N36" s="30">
        <f t="shared" si="0"/>
        <v>3.4260095336091219</v>
      </c>
      <c r="O36" s="26">
        <f t="shared" si="2"/>
        <v>7603.48</v>
      </c>
      <c r="P36" s="26">
        <f>O39+O38+O37+O36+O35+O34+O33+O32+O31+O30+O29+O28+O27+O26+O25+O24+O23+O22+O21+O20+O19+O18+O17+O16+O15</f>
        <v>294617.09000000003</v>
      </c>
      <c r="Q36" s="30">
        <f t="shared" si="1"/>
        <v>2.5808007268010145</v>
      </c>
      <c r="R36" s="26">
        <v>7603.48</v>
      </c>
      <c r="S36" s="17"/>
    </row>
    <row r="37" spans="1:20" s="22" customFormat="1" ht="47.25" customHeight="1">
      <c r="A37" s="16"/>
      <c r="B37" s="17">
        <v>28</v>
      </c>
      <c r="C37" s="33" t="s">
        <v>66</v>
      </c>
      <c r="D37" s="19">
        <v>1082643000890</v>
      </c>
      <c r="E37" s="17">
        <v>75404</v>
      </c>
      <c r="F37" s="50" t="s">
        <v>165</v>
      </c>
      <c r="G37" s="21">
        <v>100</v>
      </c>
      <c r="H37" s="20" t="s">
        <v>53</v>
      </c>
      <c r="I37" s="23" t="s">
        <v>41</v>
      </c>
      <c r="J37" s="20" t="s">
        <v>24</v>
      </c>
      <c r="K37" s="24" t="s">
        <v>29</v>
      </c>
      <c r="L37" s="17">
        <v>11433</v>
      </c>
      <c r="M37" s="17">
        <f>L15+L16+L17+L18+L19+L20+L21+L22+L23+L24+L25+L26+L27+L28+L29+L30+L31+L32+L33+L34+L35+L36+L37+L38+L39+L40</f>
        <v>380968</v>
      </c>
      <c r="N37" s="30">
        <f t="shared" si="0"/>
        <v>3.0010394573822472</v>
      </c>
      <c r="O37" s="26">
        <f t="shared" si="2"/>
        <v>17989.810000000001</v>
      </c>
      <c r="P37" s="26">
        <f>O39+O38+O37+O36+O35+O34+O33+O32+O31+O30+O29+O28+O27+O26+O25+O24+O23+O22+O21+O20+O19+O18+O17+O16+O15</f>
        <v>294617.09000000003</v>
      </c>
      <c r="Q37" s="30">
        <f t="shared" si="1"/>
        <v>6.1061664820598152</v>
      </c>
      <c r="R37" s="26">
        <v>17989.810000000001</v>
      </c>
      <c r="S37" s="17"/>
    </row>
    <row r="38" spans="1:20" s="22" customFormat="1" ht="78.75">
      <c r="A38" s="16"/>
      <c r="B38" s="17">
        <v>29</v>
      </c>
      <c r="C38" s="21" t="s">
        <v>67</v>
      </c>
      <c r="D38" s="19">
        <v>1092643000020</v>
      </c>
      <c r="E38" s="17">
        <v>75404</v>
      </c>
      <c r="F38" s="50" t="s">
        <v>165</v>
      </c>
      <c r="G38" s="21">
        <v>100</v>
      </c>
      <c r="H38" s="20" t="s">
        <v>68</v>
      </c>
      <c r="I38" s="23" t="s">
        <v>41</v>
      </c>
      <c r="J38" s="20" t="s">
        <v>24</v>
      </c>
      <c r="K38" s="24" t="s">
        <v>29</v>
      </c>
      <c r="L38" s="17">
        <v>4205</v>
      </c>
      <c r="M38" s="17">
        <f>L15+L16+L17+L18+L19+L20+L21+L22+L23+L24+L25+L26+L27+L28+L29+L30+L31+L32+L33+L34+L35+L36+L37+L38+L39+L40</f>
        <v>380968</v>
      </c>
      <c r="N38" s="30">
        <f t="shared" si="0"/>
        <v>1.1037672455429328</v>
      </c>
      <c r="O38" s="26">
        <f t="shared" si="2"/>
        <v>2590.34</v>
      </c>
      <c r="P38" s="26">
        <f>O39+O38+O37+O36+O35+O34+O33+O32+O31+O30+O29+O28+O27+O26+O25+O24+O23+O22+O21+O20+O19+O18+O17+O16+O15</f>
        <v>294617.09000000003</v>
      </c>
      <c r="Q38" s="30">
        <f t="shared" si="1"/>
        <v>0.87922258684993448</v>
      </c>
      <c r="R38" s="26">
        <v>2590.34</v>
      </c>
      <c r="S38" s="17"/>
    </row>
    <row r="39" spans="1:20" s="22" customFormat="1" ht="63.75" customHeight="1">
      <c r="A39" s="16"/>
      <c r="B39" s="17">
        <v>30</v>
      </c>
      <c r="C39" s="21" t="s">
        <v>69</v>
      </c>
      <c r="D39" s="19">
        <v>1072643000066</v>
      </c>
      <c r="E39" s="17">
        <v>75404</v>
      </c>
      <c r="F39" s="50" t="s">
        <v>165</v>
      </c>
      <c r="G39" s="21">
        <v>100</v>
      </c>
      <c r="H39" s="20" t="s">
        <v>68</v>
      </c>
      <c r="I39" s="23" t="s">
        <v>41</v>
      </c>
      <c r="J39" s="20" t="s">
        <v>24</v>
      </c>
      <c r="K39" s="24" t="s">
        <v>29</v>
      </c>
      <c r="L39" s="17">
        <v>1868</v>
      </c>
      <c r="M39" s="17">
        <f>L15+L16+L17+L18+L19+L20+L21+L22+L23+L24+L25+L26+L27+L28+L29+L30+L31+L32+L33+L34+L35+L36+L37+L38+L39+L40</f>
        <v>380968</v>
      </c>
      <c r="N39" s="30">
        <f t="shared" si="0"/>
        <v>0.49032989647424458</v>
      </c>
      <c r="O39" s="26">
        <f t="shared" si="2"/>
        <v>3273.01</v>
      </c>
      <c r="P39" s="26">
        <f>O39+O38+O37+O36+O35+O34+O33+O32+O31+O30+O29+O28+O27+O26+O25+O24+O23+O22+O21+O20+O19+O18+O17+O16+O15</f>
        <v>294617.09000000003</v>
      </c>
      <c r="Q39" s="30">
        <f t="shared" si="1"/>
        <v>1.1109369113651892</v>
      </c>
      <c r="R39" s="26">
        <v>3273.01</v>
      </c>
      <c r="S39" s="17"/>
    </row>
    <row r="40" spans="1:20" s="22" customFormat="1" ht="224.25" customHeight="1">
      <c r="A40" s="16"/>
      <c r="B40" s="17"/>
      <c r="C40" s="21" t="s">
        <v>70</v>
      </c>
      <c r="D40" s="31">
        <v>1022600938062</v>
      </c>
      <c r="E40" s="20">
        <v>75404</v>
      </c>
      <c r="F40" s="50" t="s">
        <v>165</v>
      </c>
      <c r="G40" s="21">
        <v>100</v>
      </c>
      <c r="H40" s="20" t="s">
        <v>71</v>
      </c>
      <c r="I40" s="23" t="s">
        <v>72</v>
      </c>
      <c r="J40" s="20" t="s">
        <v>24</v>
      </c>
      <c r="K40" s="29" t="s">
        <v>29</v>
      </c>
      <c r="L40" s="20">
        <v>0</v>
      </c>
      <c r="M40" s="20">
        <v>0</v>
      </c>
      <c r="N40" s="30">
        <v>0</v>
      </c>
      <c r="O40" s="31">
        <v>0</v>
      </c>
      <c r="P40" s="31">
        <v>0</v>
      </c>
      <c r="Q40" s="30">
        <v>0</v>
      </c>
      <c r="R40" s="31">
        <f>O40</f>
        <v>0</v>
      </c>
      <c r="S40" s="20" t="s">
        <v>73</v>
      </c>
    </row>
    <row r="41" spans="1:20" s="22" customFormat="1" ht="78.75">
      <c r="A41" s="16"/>
      <c r="B41" s="17">
        <v>31</v>
      </c>
      <c r="C41" s="21" t="s">
        <v>74</v>
      </c>
      <c r="D41" s="31">
        <v>1022600936654</v>
      </c>
      <c r="E41" s="20">
        <v>75404</v>
      </c>
      <c r="F41" s="50" t="s">
        <v>165</v>
      </c>
      <c r="G41" s="21">
        <v>100</v>
      </c>
      <c r="H41" s="20" t="s">
        <v>71</v>
      </c>
      <c r="I41" s="23" t="s">
        <v>72</v>
      </c>
      <c r="J41" s="20" t="s">
        <v>24</v>
      </c>
      <c r="K41" s="29" t="s">
        <v>29</v>
      </c>
      <c r="L41" s="20">
        <v>137</v>
      </c>
      <c r="M41" s="20">
        <v>3382</v>
      </c>
      <c r="N41" s="30">
        <f t="shared" ref="N41:N75" si="3">L41*100/M41</f>
        <v>4.0508574807806035</v>
      </c>
      <c r="O41" s="31">
        <f>R41</f>
        <v>11417.5</v>
      </c>
      <c r="P41" s="31">
        <f>O41+O42+O43+O44+O45+O46+O47+O48+O49+O50+O51+O52+O53+O54+O55+O56+O57+O58+O59+O60+O61+O62+O63+O64+O65+O66+O67+O68+O69+O70</f>
        <v>354185.67999999988</v>
      </c>
      <c r="Q41" s="30">
        <f t="shared" ref="Q41:Q72" si="4">O41*100/P41</f>
        <v>3.2235916483128295</v>
      </c>
      <c r="R41" s="31">
        <v>11417.5</v>
      </c>
      <c r="S41" s="20"/>
      <c r="T41" s="36"/>
    </row>
    <row r="42" spans="1:20" s="22" customFormat="1" ht="78.75">
      <c r="A42" s="16"/>
      <c r="B42" s="17">
        <v>32</v>
      </c>
      <c r="C42" s="21" t="s">
        <v>75</v>
      </c>
      <c r="D42" s="31">
        <v>1022600936709</v>
      </c>
      <c r="E42" s="20">
        <v>75404</v>
      </c>
      <c r="F42" s="50" t="s">
        <v>165</v>
      </c>
      <c r="G42" s="21">
        <v>100</v>
      </c>
      <c r="H42" s="20" t="s">
        <v>71</v>
      </c>
      <c r="I42" s="23" t="s">
        <v>72</v>
      </c>
      <c r="J42" s="20" t="s">
        <v>24</v>
      </c>
      <c r="K42" s="29" t="s">
        <v>29</v>
      </c>
      <c r="L42" s="20">
        <v>73</v>
      </c>
      <c r="M42" s="20">
        <v>3382</v>
      </c>
      <c r="N42" s="30">
        <f t="shared" si="3"/>
        <v>2.1584861028976938</v>
      </c>
      <c r="O42" s="31">
        <f>R42</f>
        <v>10267.85</v>
      </c>
      <c r="P42" s="31">
        <v>354186</v>
      </c>
      <c r="Q42" s="30">
        <f t="shared" si="4"/>
        <v>2.8989993957976883</v>
      </c>
      <c r="R42" s="31">
        <v>10267.85</v>
      </c>
      <c r="S42" s="20"/>
    </row>
    <row r="43" spans="1:20" s="22" customFormat="1" ht="78.75">
      <c r="A43" s="16"/>
      <c r="B43" s="17">
        <v>33</v>
      </c>
      <c r="C43" s="21" t="s">
        <v>76</v>
      </c>
      <c r="D43" s="31">
        <v>1032601564962</v>
      </c>
      <c r="E43" s="20">
        <v>75403</v>
      </c>
      <c r="F43" s="50" t="s">
        <v>165</v>
      </c>
      <c r="G43" s="21">
        <v>100</v>
      </c>
      <c r="H43" s="20" t="s">
        <v>71</v>
      </c>
      <c r="I43" s="23" t="s">
        <v>72</v>
      </c>
      <c r="J43" s="20" t="s">
        <v>24</v>
      </c>
      <c r="K43" s="29" t="s">
        <v>29</v>
      </c>
      <c r="L43" s="20">
        <v>163</v>
      </c>
      <c r="M43" s="20">
        <v>3382</v>
      </c>
      <c r="N43" s="30">
        <f t="shared" si="3"/>
        <v>4.8196333530455355</v>
      </c>
      <c r="O43" s="31">
        <v>14129.76</v>
      </c>
      <c r="P43" s="31">
        <v>354186</v>
      </c>
      <c r="Q43" s="30">
        <f>O43*100/P43</f>
        <v>3.9893615219122158</v>
      </c>
      <c r="R43" s="31">
        <v>13366.01</v>
      </c>
      <c r="S43" s="20"/>
    </row>
    <row r="44" spans="1:20" s="22" customFormat="1" ht="78.75">
      <c r="A44" s="16"/>
      <c r="B44" s="17">
        <v>34</v>
      </c>
      <c r="C44" s="21" t="s">
        <v>77</v>
      </c>
      <c r="D44" s="31">
        <v>1022600936819</v>
      </c>
      <c r="E44" s="20">
        <v>75404</v>
      </c>
      <c r="F44" s="50" t="s">
        <v>165</v>
      </c>
      <c r="G44" s="21">
        <v>100</v>
      </c>
      <c r="H44" s="20" t="s">
        <v>71</v>
      </c>
      <c r="I44" s="23" t="s">
        <v>72</v>
      </c>
      <c r="J44" s="20" t="s">
        <v>24</v>
      </c>
      <c r="K44" s="29" t="s">
        <v>29</v>
      </c>
      <c r="L44" s="20">
        <v>42</v>
      </c>
      <c r="M44" s="20">
        <v>3382</v>
      </c>
      <c r="N44" s="30">
        <f t="shared" si="3"/>
        <v>1.2418687167356595</v>
      </c>
      <c r="O44" s="31">
        <f>R44</f>
        <v>6920.99</v>
      </c>
      <c r="P44" s="31">
        <v>354186</v>
      </c>
      <c r="Q44" s="30">
        <f t="shared" si="4"/>
        <v>1.9540552139271457</v>
      </c>
      <c r="R44" s="31">
        <v>6920.99</v>
      </c>
      <c r="S44" s="20"/>
    </row>
    <row r="45" spans="1:20" s="22" customFormat="1" ht="78.75">
      <c r="A45" s="16"/>
      <c r="B45" s="17">
        <v>35</v>
      </c>
      <c r="C45" s="30" t="s">
        <v>78</v>
      </c>
      <c r="D45" s="31">
        <v>1022600937413</v>
      </c>
      <c r="E45" s="20">
        <v>75403</v>
      </c>
      <c r="F45" s="50" t="s">
        <v>165</v>
      </c>
      <c r="G45" s="21">
        <v>100</v>
      </c>
      <c r="H45" s="20" t="s">
        <v>71</v>
      </c>
      <c r="I45" s="23" t="s">
        <v>72</v>
      </c>
      <c r="J45" s="20" t="s">
        <v>24</v>
      </c>
      <c r="K45" s="29" t="s">
        <v>29</v>
      </c>
      <c r="L45" s="20">
        <v>163</v>
      </c>
      <c r="M45" s="20">
        <v>3382</v>
      </c>
      <c r="N45" s="30">
        <f t="shared" si="3"/>
        <v>4.8196333530455355</v>
      </c>
      <c r="O45" s="31">
        <v>16236.9</v>
      </c>
      <c r="P45" s="31">
        <v>354186</v>
      </c>
      <c r="Q45" s="30">
        <f t="shared" si="4"/>
        <v>4.5842862224932661</v>
      </c>
      <c r="R45" s="31">
        <v>15221.31</v>
      </c>
      <c r="S45" s="20"/>
    </row>
    <row r="46" spans="1:20" s="22" customFormat="1" ht="78.75">
      <c r="A46" s="16"/>
      <c r="B46" s="17">
        <v>36</v>
      </c>
      <c r="C46" s="21" t="s">
        <v>79</v>
      </c>
      <c r="D46" s="31">
        <v>1022600937039</v>
      </c>
      <c r="E46" s="20">
        <v>75403</v>
      </c>
      <c r="F46" s="50" t="s">
        <v>165</v>
      </c>
      <c r="G46" s="21">
        <v>100</v>
      </c>
      <c r="H46" s="20" t="s">
        <v>71</v>
      </c>
      <c r="I46" s="23" t="s">
        <v>72</v>
      </c>
      <c r="J46" s="20" t="s">
        <v>24</v>
      </c>
      <c r="K46" s="29" t="s">
        <v>29</v>
      </c>
      <c r="L46" s="20">
        <v>243</v>
      </c>
      <c r="M46" s="20">
        <v>3382</v>
      </c>
      <c r="N46" s="30">
        <f t="shared" si="3"/>
        <v>7.1850975753991717</v>
      </c>
      <c r="O46" s="31">
        <v>23418.59</v>
      </c>
      <c r="P46" s="31">
        <v>354186</v>
      </c>
      <c r="Q46" s="30">
        <f t="shared" si="4"/>
        <v>6.6119468301965636</v>
      </c>
      <c r="R46" s="31">
        <v>21886.9</v>
      </c>
      <c r="S46" s="20"/>
    </row>
    <row r="47" spans="1:20" s="22" customFormat="1" ht="150.75" customHeight="1">
      <c r="A47" s="16"/>
      <c r="B47" s="17">
        <v>37</v>
      </c>
      <c r="C47" s="21" t="s">
        <v>80</v>
      </c>
      <c r="D47" s="31">
        <v>1022600936720</v>
      </c>
      <c r="E47" s="20">
        <v>75404</v>
      </c>
      <c r="F47" s="50" t="s">
        <v>165</v>
      </c>
      <c r="G47" s="21">
        <v>100</v>
      </c>
      <c r="H47" s="20" t="s">
        <v>71</v>
      </c>
      <c r="I47" s="23" t="s">
        <v>72</v>
      </c>
      <c r="J47" s="20" t="s">
        <v>24</v>
      </c>
      <c r="K47" s="29" t="s">
        <v>29</v>
      </c>
      <c r="L47" s="20">
        <v>57</v>
      </c>
      <c r="M47" s="20">
        <v>3382</v>
      </c>
      <c r="N47" s="30">
        <f t="shared" si="3"/>
        <v>1.6853932584269662</v>
      </c>
      <c r="O47" s="31">
        <f>R47</f>
        <v>6328.16</v>
      </c>
      <c r="P47" s="31">
        <v>354186</v>
      </c>
      <c r="Q47" s="30">
        <f t="shared" si="4"/>
        <v>1.786677056687729</v>
      </c>
      <c r="R47" s="31">
        <v>6328.16</v>
      </c>
      <c r="S47" s="20"/>
    </row>
    <row r="48" spans="1:20" s="22" customFormat="1" ht="125.25" customHeight="1">
      <c r="A48" s="16"/>
      <c r="B48" s="17">
        <v>38</v>
      </c>
      <c r="C48" s="21" t="s">
        <v>81</v>
      </c>
      <c r="D48" s="31">
        <v>1022600937380</v>
      </c>
      <c r="E48" s="20">
        <v>75404</v>
      </c>
      <c r="F48" s="50" t="s">
        <v>165</v>
      </c>
      <c r="G48" s="21">
        <v>100</v>
      </c>
      <c r="H48" s="20" t="s">
        <v>71</v>
      </c>
      <c r="I48" s="23" t="s">
        <v>72</v>
      </c>
      <c r="J48" s="20" t="s">
        <v>24</v>
      </c>
      <c r="K48" s="29" t="s">
        <v>29</v>
      </c>
      <c r="L48" s="20">
        <v>107</v>
      </c>
      <c r="M48" s="20">
        <v>3382</v>
      </c>
      <c r="N48" s="30">
        <f t="shared" si="3"/>
        <v>3.1638083973979891</v>
      </c>
      <c r="O48" s="31">
        <f>R48</f>
        <v>9048.27</v>
      </c>
      <c r="P48" s="31">
        <v>354186</v>
      </c>
      <c r="Q48" s="30">
        <f t="shared" si="4"/>
        <v>2.5546661923396181</v>
      </c>
      <c r="R48" s="31">
        <v>9048.27</v>
      </c>
      <c r="S48" s="20"/>
    </row>
    <row r="49" spans="1:19" s="22" customFormat="1" ht="78.75">
      <c r="A49" s="32"/>
      <c r="B49" s="17">
        <v>39</v>
      </c>
      <c r="C49" s="30" t="s">
        <v>82</v>
      </c>
      <c r="D49" s="31">
        <v>1022600937688</v>
      </c>
      <c r="E49" s="20">
        <v>75404</v>
      </c>
      <c r="F49" s="50" t="s">
        <v>165</v>
      </c>
      <c r="G49" s="21">
        <v>100</v>
      </c>
      <c r="H49" s="20" t="s">
        <v>71</v>
      </c>
      <c r="I49" s="23" t="s">
        <v>72</v>
      </c>
      <c r="J49" s="20" t="s">
        <v>24</v>
      </c>
      <c r="K49" s="29" t="s">
        <v>29</v>
      </c>
      <c r="L49" s="20">
        <v>86</v>
      </c>
      <c r="M49" s="20">
        <v>3382</v>
      </c>
      <c r="N49" s="30">
        <f t="shared" si="3"/>
        <v>2.5428740390301598</v>
      </c>
      <c r="O49" s="31">
        <f>R49</f>
        <v>10379.11</v>
      </c>
      <c r="P49" s="31">
        <v>354186</v>
      </c>
      <c r="Q49" s="30">
        <f t="shared" si="4"/>
        <v>2.9304122692596546</v>
      </c>
      <c r="R49" s="31">
        <v>10379.11</v>
      </c>
      <c r="S49" s="20"/>
    </row>
    <row r="50" spans="1:19" s="22" customFormat="1" ht="78.75">
      <c r="A50" s="32"/>
      <c r="B50" s="17">
        <v>40</v>
      </c>
      <c r="C50" s="30" t="s">
        <v>83</v>
      </c>
      <c r="D50" s="31">
        <v>1022600936710</v>
      </c>
      <c r="E50" s="20">
        <v>75403</v>
      </c>
      <c r="F50" s="50" t="s">
        <v>165</v>
      </c>
      <c r="G50" s="21">
        <v>100</v>
      </c>
      <c r="H50" s="20" t="s">
        <v>71</v>
      </c>
      <c r="I50" s="23" t="s">
        <v>72</v>
      </c>
      <c r="J50" s="20" t="s">
        <v>24</v>
      </c>
      <c r="K50" s="29" t="s">
        <v>29</v>
      </c>
      <c r="L50" s="20">
        <v>242</v>
      </c>
      <c r="M50" s="20">
        <v>3382</v>
      </c>
      <c r="N50" s="30">
        <f t="shared" si="3"/>
        <v>7.1555292726197512</v>
      </c>
      <c r="O50" s="31">
        <v>30128.5</v>
      </c>
      <c r="P50" s="31">
        <v>354186</v>
      </c>
      <c r="Q50" s="30">
        <f t="shared" si="4"/>
        <v>8.5064062385300385</v>
      </c>
      <c r="R50" s="31">
        <v>28649.4</v>
      </c>
      <c r="S50" s="20"/>
    </row>
    <row r="51" spans="1:19" s="22" customFormat="1" ht="78.75">
      <c r="A51" s="16"/>
      <c r="B51" s="17">
        <v>41</v>
      </c>
      <c r="C51" s="21" t="s">
        <v>84</v>
      </c>
      <c r="D51" s="31">
        <v>1122651036584</v>
      </c>
      <c r="E51" s="20">
        <v>75404</v>
      </c>
      <c r="F51" s="50" t="s">
        <v>165</v>
      </c>
      <c r="G51" s="21">
        <v>100</v>
      </c>
      <c r="H51" s="20" t="s">
        <v>71</v>
      </c>
      <c r="I51" s="23" t="s">
        <v>72</v>
      </c>
      <c r="J51" s="20" t="s">
        <v>24</v>
      </c>
      <c r="K51" s="29" t="s">
        <v>29</v>
      </c>
      <c r="L51" s="20">
        <v>106</v>
      </c>
      <c r="M51" s="20">
        <v>3382</v>
      </c>
      <c r="N51" s="30">
        <f t="shared" si="3"/>
        <v>3.1342400946185687</v>
      </c>
      <c r="O51" s="31">
        <f>R51</f>
        <v>10421.18</v>
      </c>
      <c r="P51" s="31">
        <v>354186</v>
      </c>
      <c r="Q51" s="30">
        <f t="shared" si="4"/>
        <v>2.9422902090991738</v>
      </c>
      <c r="R51" s="31">
        <v>10421.18</v>
      </c>
      <c r="S51" s="20"/>
    </row>
    <row r="52" spans="1:19" s="22" customFormat="1" ht="78.75">
      <c r="A52" s="16"/>
      <c r="B52" s="17">
        <v>42</v>
      </c>
      <c r="C52" s="21" t="s">
        <v>85</v>
      </c>
      <c r="D52" s="31">
        <v>1152651000260</v>
      </c>
      <c r="E52" s="20">
        <v>75403</v>
      </c>
      <c r="F52" s="50" t="s">
        <v>165</v>
      </c>
      <c r="G52" s="21">
        <v>100</v>
      </c>
      <c r="H52" s="20" t="s">
        <v>71</v>
      </c>
      <c r="I52" s="23" t="s">
        <v>72</v>
      </c>
      <c r="J52" s="20" t="s">
        <v>24</v>
      </c>
      <c r="K52" s="29" t="s">
        <v>29</v>
      </c>
      <c r="L52" s="20">
        <v>235</v>
      </c>
      <c r="M52" s="20">
        <v>3382</v>
      </c>
      <c r="N52" s="30">
        <f t="shared" si="3"/>
        <v>6.948551153163808</v>
      </c>
      <c r="O52" s="31">
        <v>21394.41</v>
      </c>
      <c r="P52" s="31">
        <v>354186</v>
      </c>
      <c r="Q52" s="30">
        <f t="shared" si="4"/>
        <v>6.040444851010486</v>
      </c>
      <c r="R52" s="31">
        <v>19925.25</v>
      </c>
      <c r="S52" s="20"/>
    </row>
    <row r="53" spans="1:19" s="22" customFormat="1" ht="78.75">
      <c r="A53" s="16"/>
      <c r="B53" s="17">
        <v>43</v>
      </c>
      <c r="C53" s="21" t="s">
        <v>86</v>
      </c>
      <c r="D53" s="31">
        <v>1162651062397</v>
      </c>
      <c r="E53" s="20">
        <v>75403</v>
      </c>
      <c r="F53" s="50" t="s">
        <v>165</v>
      </c>
      <c r="G53" s="21">
        <v>100</v>
      </c>
      <c r="H53" s="20" t="s">
        <v>71</v>
      </c>
      <c r="I53" s="23" t="s">
        <v>72</v>
      </c>
      <c r="J53" s="20" t="s">
        <v>24</v>
      </c>
      <c r="K53" s="29" t="s">
        <v>29</v>
      </c>
      <c r="L53" s="20">
        <v>289</v>
      </c>
      <c r="M53" s="20">
        <v>3382</v>
      </c>
      <c r="N53" s="30">
        <f t="shared" si="3"/>
        <v>8.5452395032525139</v>
      </c>
      <c r="O53" s="31">
        <v>31608.7</v>
      </c>
      <c r="P53" s="31">
        <v>354186</v>
      </c>
      <c r="Q53" s="30">
        <f t="shared" si="4"/>
        <v>8.9243222487619498</v>
      </c>
      <c r="R53" s="31">
        <v>30037.66</v>
      </c>
      <c r="S53" s="20"/>
    </row>
    <row r="54" spans="1:19" s="22" customFormat="1" ht="141.75">
      <c r="A54" s="16"/>
      <c r="B54" s="17">
        <v>44</v>
      </c>
      <c r="C54" s="21" t="s">
        <v>87</v>
      </c>
      <c r="D54" s="31">
        <v>1022600938557</v>
      </c>
      <c r="E54" s="20">
        <v>75404</v>
      </c>
      <c r="F54" s="50" t="s">
        <v>165</v>
      </c>
      <c r="G54" s="21">
        <v>100</v>
      </c>
      <c r="H54" s="20" t="s">
        <v>71</v>
      </c>
      <c r="I54" s="23" t="s">
        <v>72</v>
      </c>
      <c r="J54" s="20" t="s">
        <v>24</v>
      </c>
      <c r="K54" s="29" t="s">
        <v>29</v>
      </c>
      <c r="L54" s="20">
        <v>75</v>
      </c>
      <c r="M54" s="20">
        <v>3382</v>
      </c>
      <c r="N54" s="30">
        <f t="shared" si="3"/>
        <v>2.2176227084565348</v>
      </c>
      <c r="O54" s="31">
        <f t="shared" ref="O54:O70" si="5">R54</f>
        <v>9708.84</v>
      </c>
      <c r="P54" s="31">
        <v>354186</v>
      </c>
      <c r="Q54" s="30">
        <f t="shared" si="4"/>
        <v>2.7411698937846216</v>
      </c>
      <c r="R54" s="31">
        <v>9708.84</v>
      </c>
      <c r="S54" s="20"/>
    </row>
    <row r="55" spans="1:19" s="22" customFormat="1" ht="78.75">
      <c r="A55" s="16"/>
      <c r="B55" s="17">
        <v>45</v>
      </c>
      <c r="C55" s="21" t="s">
        <v>88</v>
      </c>
      <c r="D55" s="31">
        <v>1022600937457</v>
      </c>
      <c r="E55" s="20">
        <v>75404</v>
      </c>
      <c r="F55" s="50" t="s">
        <v>165</v>
      </c>
      <c r="G55" s="21">
        <v>100</v>
      </c>
      <c r="H55" s="20" t="s">
        <v>71</v>
      </c>
      <c r="I55" s="23" t="s">
        <v>72</v>
      </c>
      <c r="J55" s="20" t="s">
        <v>24</v>
      </c>
      <c r="K55" s="29" t="s">
        <v>29</v>
      </c>
      <c r="L55" s="20">
        <v>61</v>
      </c>
      <c r="M55" s="20">
        <v>3382</v>
      </c>
      <c r="N55" s="30">
        <f t="shared" si="3"/>
        <v>1.803666469544648</v>
      </c>
      <c r="O55" s="31">
        <f t="shared" si="5"/>
        <v>6527.52</v>
      </c>
      <c r="P55" s="31">
        <v>354186</v>
      </c>
      <c r="Q55" s="30">
        <f t="shared" si="4"/>
        <v>1.8429638664430554</v>
      </c>
      <c r="R55" s="31">
        <v>6527.52</v>
      </c>
      <c r="S55" s="20"/>
    </row>
    <row r="56" spans="1:19" s="22" customFormat="1" ht="141.75">
      <c r="A56" s="16"/>
      <c r="B56" s="17">
        <v>46</v>
      </c>
      <c r="C56" s="21" t="s">
        <v>89</v>
      </c>
      <c r="D56" s="31">
        <v>1032601565006</v>
      </c>
      <c r="E56" s="20">
        <v>75404</v>
      </c>
      <c r="F56" s="50" t="s">
        <v>165</v>
      </c>
      <c r="G56" s="21">
        <v>100</v>
      </c>
      <c r="H56" s="20" t="s">
        <v>71</v>
      </c>
      <c r="I56" s="23" t="s">
        <v>72</v>
      </c>
      <c r="J56" s="20" t="s">
        <v>24</v>
      </c>
      <c r="K56" s="29" t="s">
        <v>29</v>
      </c>
      <c r="L56" s="20">
        <v>166</v>
      </c>
      <c r="M56" s="20">
        <v>3382</v>
      </c>
      <c r="N56" s="30">
        <f t="shared" si="3"/>
        <v>4.9083382613837969</v>
      </c>
      <c r="O56" s="31">
        <f t="shared" si="5"/>
        <v>12986.9</v>
      </c>
      <c r="P56" s="31">
        <v>354186</v>
      </c>
      <c r="Q56" s="30">
        <f t="shared" si="4"/>
        <v>3.6666892536689764</v>
      </c>
      <c r="R56" s="31">
        <v>12986.9</v>
      </c>
      <c r="S56" s="20"/>
    </row>
    <row r="57" spans="1:19" s="22" customFormat="1" ht="78.75">
      <c r="A57" s="16"/>
      <c r="B57" s="17">
        <v>47</v>
      </c>
      <c r="C57" s="21" t="s">
        <v>90</v>
      </c>
      <c r="D57" s="31">
        <v>1072643000352</v>
      </c>
      <c r="E57" s="20">
        <v>75404</v>
      </c>
      <c r="F57" s="50" t="s">
        <v>165</v>
      </c>
      <c r="G57" s="21">
        <v>100</v>
      </c>
      <c r="H57" s="20" t="s">
        <v>71</v>
      </c>
      <c r="I57" s="23" t="s">
        <v>72</v>
      </c>
      <c r="J57" s="20" t="s">
        <v>24</v>
      </c>
      <c r="K57" s="29" t="s">
        <v>29</v>
      </c>
      <c r="L57" s="20">
        <v>105</v>
      </c>
      <c r="M57" s="20">
        <v>3382</v>
      </c>
      <c r="N57" s="30">
        <f t="shared" si="3"/>
        <v>3.1046717918391487</v>
      </c>
      <c r="O57" s="31">
        <f t="shared" si="5"/>
        <v>9578.41</v>
      </c>
      <c r="P57" s="31">
        <v>354186</v>
      </c>
      <c r="Q57" s="30">
        <f t="shared" si="4"/>
        <v>2.7043446098942363</v>
      </c>
      <c r="R57" s="31">
        <v>9578.41</v>
      </c>
      <c r="S57" s="20"/>
    </row>
    <row r="58" spans="1:19" s="22" customFormat="1" ht="78.75">
      <c r="A58" s="16"/>
      <c r="B58" s="17">
        <v>48</v>
      </c>
      <c r="C58" s="21" t="s">
        <v>91</v>
      </c>
      <c r="D58" s="31">
        <v>1022600936918</v>
      </c>
      <c r="E58" s="20">
        <v>75404</v>
      </c>
      <c r="F58" s="50" t="s">
        <v>165</v>
      </c>
      <c r="G58" s="21">
        <v>100</v>
      </c>
      <c r="H58" s="20" t="s">
        <v>71</v>
      </c>
      <c r="I58" s="23" t="s">
        <v>72</v>
      </c>
      <c r="J58" s="20" t="s">
        <v>24</v>
      </c>
      <c r="K58" s="29" t="s">
        <v>29</v>
      </c>
      <c r="L58" s="20">
        <v>68</v>
      </c>
      <c r="M58" s="20">
        <v>3382</v>
      </c>
      <c r="N58" s="30">
        <f t="shared" si="3"/>
        <v>2.0106445890005915</v>
      </c>
      <c r="O58" s="31">
        <f t="shared" si="5"/>
        <v>7296.65</v>
      </c>
      <c r="P58" s="31">
        <v>354186</v>
      </c>
      <c r="Q58" s="30">
        <f t="shared" si="4"/>
        <v>2.060118130022079</v>
      </c>
      <c r="R58" s="31">
        <v>7296.65</v>
      </c>
      <c r="S58" s="20"/>
    </row>
    <row r="59" spans="1:19" s="22" customFormat="1" ht="78.75">
      <c r="A59" s="16"/>
      <c r="B59" s="17">
        <v>49</v>
      </c>
      <c r="C59" s="21" t="s">
        <v>92</v>
      </c>
      <c r="D59" s="31">
        <v>1022600936797</v>
      </c>
      <c r="E59" s="20">
        <v>75404</v>
      </c>
      <c r="F59" s="50" t="s">
        <v>165</v>
      </c>
      <c r="G59" s="21">
        <v>100</v>
      </c>
      <c r="H59" s="20" t="s">
        <v>71</v>
      </c>
      <c r="I59" s="23" t="s">
        <v>72</v>
      </c>
      <c r="J59" s="20" t="s">
        <v>24</v>
      </c>
      <c r="K59" s="29" t="s">
        <v>29</v>
      </c>
      <c r="L59" s="20">
        <v>87</v>
      </c>
      <c r="M59" s="20">
        <v>3382</v>
      </c>
      <c r="N59" s="30">
        <f t="shared" si="3"/>
        <v>2.5724423418095803</v>
      </c>
      <c r="O59" s="31">
        <f t="shared" si="5"/>
        <v>8327.31</v>
      </c>
      <c r="P59" s="31">
        <v>354186</v>
      </c>
      <c r="Q59" s="30">
        <f t="shared" si="4"/>
        <v>2.351112127526215</v>
      </c>
      <c r="R59" s="31">
        <v>8327.31</v>
      </c>
      <c r="S59" s="20"/>
    </row>
    <row r="60" spans="1:19" s="22" customFormat="1" ht="78.75">
      <c r="A60" s="16"/>
      <c r="B60" s="17">
        <v>50</v>
      </c>
      <c r="C60" s="21" t="s">
        <v>93</v>
      </c>
      <c r="D60" s="31">
        <v>1022600936808</v>
      </c>
      <c r="E60" s="20">
        <v>75404</v>
      </c>
      <c r="F60" s="50" t="s">
        <v>165</v>
      </c>
      <c r="G60" s="21">
        <v>100</v>
      </c>
      <c r="H60" s="20" t="s">
        <v>71</v>
      </c>
      <c r="I60" s="23" t="s">
        <v>72</v>
      </c>
      <c r="J60" s="20" t="s">
        <v>24</v>
      </c>
      <c r="K60" s="29" t="s">
        <v>29</v>
      </c>
      <c r="L60" s="20">
        <v>78</v>
      </c>
      <c r="M60" s="20">
        <v>3382</v>
      </c>
      <c r="N60" s="30">
        <f t="shared" si="3"/>
        <v>2.3063276167947961</v>
      </c>
      <c r="O60" s="31">
        <f t="shared" si="5"/>
        <v>8080.49</v>
      </c>
      <c r="P60" s="31">
        <v>354186</v>
      </c>
      <c r="Q60" s="30">
        <f t="shared" si="4"/>
        <v>2.2814255786507656</v>
      </c>
      <c r="R60" s="31">
        <v>8080.49</v>
      </c>
      <c r="S60" s="20"/>
    </row>
    <row r="61" spans="1:19" s="22" customFormat="1" ht="78.75">
      <c r="A61" s="16"/>
      <c r="B61" s="17">
        <v>51</v>
      </c>
      <c r="C61" s="30" t="s">
        <v>94</v>
      </c>
      <c r="D61" s="31">
        <v>1022600939470</v>
      </c>
      <c r="E61" s="20">
        <v>75404</v>
      </c>
      <c r="F61" s="50" t="s">
        <v>165</v>
      </c>
      <c r="G61" s="21">
        <v>100</v>
      </c>
      <c r="H61" s="20" t="s">
        <v>71</v>
      </c>
      <c r="I61" s="23" t="s">
        <v>72</v>
      </c>
      <c r="J61" s="20" t="s">
        <v>24</v>
      </c>
      <c r="K61" s="29" t="s">
        <v>29</v>
      </c>
      <c r="L61" s="20">
        <v>60</v>
      </c>
      <c r="M61" s="20">
        <v>3382</v>
      </c>
      <c r="N61" s="30">
        <f t="shared" si="3"/>
        <v>1.7740981667652276</v>
      </c>
      <c r="O61" s="31">
        <f t="shared" si="5"/>
        <v>6352.41</v>
      </c>
      <c r="P61" s="31">
        <v>354186</v>
      </c>
      <c r="Q61" s="30">
        <f t="shared" si="4"/>
        <v>1.7935237417628025</v>
      </c>
      <c r="R61" s="31">
        <v>6352.41</v>
      </c>
      <c r="S61" s="20"/>
    </row>
    <row r="62" spans="1:19" s="22" customFormat="1" ht="126">
      <c r="A62" s="16"/>
      <c r="B62" s="17">
        <v>52</v>
      </c>
      <c r="C62" s="21" t="s">
        <v>95</v>
      </c>
      <c r="D62" s="31">
        <v>1022600938470</v>
      </c>
      <c r="E62" s="20">
        <v>75404</v>
      </c>
      <c r="F62" s="50" t="s">
        <v>165</v>
      </c>
      <c r="G62" s="21">
        <v>100</v>
      </c>
      <c r="H62" s="20" t="s">
        <v>71</v>
      </c>
      <c r="I62" s="23" t="s">
        <v>72</v>
      </c>
      <c r="J62" s="20" t="s">
        <v>24</v>
      </c>
      <c r="K62" s="29" t="s">
        <v>29</v>
      </c>
      <c r="L62" s="20">
        <v>108</v>
      </c>
      <c r="M62" s="20">
        <v>3382</v>
      </c>
      <c r="N62" s="30">
        <f t="shared" si="3"/>
        <v>3.1933767001774096</v>
      </c>
      <c r="O62" s="31">
        <f t="shared" si="5"/>
        <v>11029.42</v>
      </c>
      <c r="P62" s="31">
        <v>354186</v>
      </c>
      <c r="Q62" s="30">
        <f t="shared" si="4"/>
        <v>3.114019187658462</v>
      </c>
      <c r="R62" s="31">
        <v>11029.42</v>
      </c>
      <c r="S62" s="20"/>
    </row>
    <row r="63" spans="1:19" s="22" customFormat="1" ht="78.75">
      <c r="A63" s="16"/>
      <c r="B63" s="17">
        <v>53</v>
      </c>
      <c r="C63" s="21" t="s">
        <v>96</v>
      </c>
      <c r="D63" s="31">
        <v>1022600937006</v>
      </c>
      <c r="E63" s="20">
        <v>75404</v>
      </c>
      <c r="F63" s="50" t="s">
        <v>165</v>
      </c>
      <c r="G63" s="21">
        <v>100</v>
      </c>
      <c r="H63" s="20" t="s">
        <v>71</v>
      </c>
      <c r="I63" s="23" t="s">
        <v>72</v>
      </c>
      <c r="J63" s="20" t="s">
        <v>24</v>
      </c>
      <c r="K63" s="29" t="s">
        <v>29</v>
      </c>
      <c r="L63" s="20">
        <v>80</v>
      </c>
      <c r="M63" s="20">
        <v>3382</v>
      </c>
      <c r="N63" s="30">
        <f t="shared" si="3"/>
        <v>2.3654642223536371</v>
      </c>
      <c r="O63" s="31">
        <f t="shared" si="5"/>
        <v>8548.43</v>
      </c>
      <c r="P63" s="31">
        <v>354186</v>
      </c>
      <c r="Q63" s="30">
        <f t="shared" si="4"/>
        <v>2.413542601909731</v>
      </c>
      <c r="R63" s="31">
        <v>8548.43</v>
      </c>
      <c r="S63" s="20"/>
    </row>
    <row r="64" spans="1:19" s="22" customFormat="1" ht="78.75">
      <c r="A64" s="16"/>
      <c r="B64" s="17">
        <v>54</v>
      </c>
      <c r="C64" s="21" t="s">
        <v>97</v>
      </c>
      <c r="D64" s="31">
        <v>1052600527484</v>
      </c>
      <c r="E64" s="20">
        <v>75404</v>
      </c>
      <c r="F64" s="50" t="s">
        <v>165</v>
      </c>
      <c r="G64" s="21">
        <v>100</v>
      </c>
      <c r="H64" s="20" t="s">
        <v>71</v>
      </c>
      <c r="I64" s="23" t="s">
        <v>72</v>
      </c>
      <c r="J64" s="20" t="s">
        <v>24</v>
      </c>
      <c r="K64" s="29" t="s">
        <v>29</v>
      </c>
      <c r="L64" s="20">
        <v>76</v>
      </c>
      <c r="M64" s="20">
        <v>3382</v>
      </c>
      <c r="N64" s="30">
        <f t="shared" si="3"/>
        <v>2.2471910112359552</v>
      </c>
      <c r="O64" s="31">
        <f t="shared" si="5"/>
        <v>10130.24</v>
      </c>
      <c r="P64" s="31">
        <v>354186</v>
      </c>
      <c r="Q64" s="30">
        <f t="shared" si="4"/>
        <v>2.8601469284500234</v>
      </c>
      <c r="R64" s="31">
        <v>10130.24</v>
      </c>
      <c r="S64" s="20"/>
    </row>
    <row r="65" spans="1:19" s="22" customFormat="1" ht="78.75">
      <c r="A65" s="16"/>
      <c r="B65" s="17">
        <v>55</v>
      </c>
      <c r="C65" s="21" t="s">
        <v>98</v>
      </c>
      <c r="D65" s="31">
        <v>1022600937446</v>
      </c>
      <c r="E65" s="20">
        <v>75404</v>
      </c>
      <c r="F65" s="50" t="s">
        <v>165</v>
      </c>
      <c r="G65" s="21">
        <v>100</v>
      </c>
      <c r="H65" s="20" t="s">
        <v>71</v>
      </c>
      <c r="I65" s="23" t="s">
        <v>72</v>
      </c>
      <c r="J65" s="20" t="s">
        <v>24</v>
      </c>
      <c r="K65" s="29" t="s">
        <v>29</v>
      </c>
      <c r="L65" s="20">
        <v>69</v>
      </c>
      <c r="M65" s="20">
        <v>3382</v>
      </c>
      <c r="N65" s="30">
        <f t="shared" si="3"/>
        <v>2.040212891780012</v>
      </c>
      <c r="O65" s="31">
        <f t="shared" si="5"/>
        <v>6704.64</v>
      </c>
      <c r="P65" s="31">
        <v>354186</v>
      </c>
      <c r="Q65" s="30">
        <f t="shared" si="4"/>
        <v>1.8929714895563348</v>
      </c>
      <c r="R65" s="31">
        <v>6704.64</v>
      </c>
      <c r="S65" s="20"/>
    </row>
    <row r="66" spans="1:19" s="22" customFormat="1" ht="78.75">
      <c r="A66" s="16"/>
      <c r="B66" s="17">
        <v>56</v>
      </c>
      <c r="C66" s="21" t="s">
        <v>99</v>
      </c>
      <c r="D66" s="31">
        <v>1022600936820</v>
      </c>
      <c r="E66" s="20">
        <v>75404</v>
      </c>
      <c r="F66" s="50" t="s">
        <v>165</v>
      </c>
      <c r="G66" s="21">
        <v>100</v>
      </c>
      <c r="H66" s="20" t="s">
        <v>71</v>
      </c>
      <c r="I66" s="23" t="s">
        <v>72</v>
      </c>
      <c r="J66" s="20" t="s">
        <v>24</v>
      </c>
      <c r="K66" s="29" t="s">
        <v>29</v>
      </c>
      <c r="L66" s="20">
        <v>30</v>
      </c>
      <c r="M66" s="20">
        <v>3382</v>
      </c>
      <c r="N66" s="30">
        <f t="shared" si="3"/>
        <v>0.88704908338261379</v>
      </c>
      <c r="O66" s="31">
        <f t="shared" si="5"/>
        <v>5368.6</v>
      </c>
      <c r="P66" s="31">
        <v>354186</v>
      </c>
      <c r="Q66" s="30">
        <f t="shared" si="4"/>
        <v>1.5157572574861795</v>
      </c>
      <c r="R66" s="31">
        <v>5368.6</v>
      </c>
      <c r="S66" s="20"/>
    </row>
    <row r="67" spans="1:19" s="22" customFormat="1" ht="78.75">
      <c r="A67" s="16"/>
      <c r="B67" s="17">
        <v>57</v>
      </c>
      <c r="C67" s="21" t="s">
        <v>100</v>
      </c>
      <c r="D67" s="31">
        <v>1042600481065</v>
      </c>
      <c r="E67" s="20">
        <v>75404</v>
      </c>
      <c r="F67" s="50" t="s">
        <v>165</v>
      </c>
      <c r="G67" s="21">
        <v>100</v>
      </c>
      <c r="H67" s="20" t="s">
        <v>71</v>
      </c>
      <c r="I67" s="23" t="s">
        <v>72</v>
      </c>
      <c r="J67" s="20" t="s">
        <v>24</v>
      </c>
      <c r="K67" s="29" t="s">
        <v>29</v>
      </c>
      <c r="L67" s="20">
        <v>93</v>
      </c>
      <c r="M67" s="20">
        <v>3382</v>
      </c>
      <c r="N67" s="30">
        <f t="shared" si="3"/>
        <v>2.7498521584861031</v>
      </c>
      <c r="O67" s="31">
        <f t="shared" si="5"/>
        <v>9964.68</v>
      </c>
      <c r="P67" s="31">
        <v>354186</v>
      </c>
      <c r="Q67" s="30">
        <f t="shared" si="4"/>
        <v>2.8134031271704698</v>
      </c>
      <c r="R67" s="31">
        <v>9964.68</v>
      </c>
      <c r="S67" s="20"/>
    </row>
    <row r="68" spans="1:19" s="22" customFormat="1" ht="78.75">
      <c r="A68" s="16"/>
      <c r="B68" s="17">
        <v>58</v>
      </c>
      <c r="C68" s="34" t="s">
        <v>101</v>
      </c>
      <c r="D68" s="31">
        <v>1022600936930</v>
      </c>
      <c r="E68" s="20">
        <v>75404</v>
      </c>
      <c r="F68" s="50" t="s">
        <v>165</v>
      </c>
      <c r="G68" s="21">
        <v>100</v>
      </c>
      <c r="H68" s="20" t="s">
        <v>71</v>
      </c>
      <c r="I68" s="23" t="s">
        <v>72</v>
      </c>
      <c r="J68" s="20" t="s">
        <v>24</v>
      </c>
      <c r="K68" s="29" t="s">
        <v>29</v>
      </c>
      <c r="L68" s="20">
        <v>63</v>
      </c>
      <c r="M68" s="20">
        <v>3382</v>
      </c>
      <c r="N68" s="30">
        <f t="shared" si="3"/>
        <v>1.862803075103489</v>
      </c>
      <c r="O68" s="31">
        <f t="shared" si="5"/>
        <v>8252.73</v>
      </c>
      <c r="P68" s="31">
        <v>354186</v>
      </c>
      <c r="Q68" s="30">
        <f t="shared" si="4"/>
        <v>2.3300553946231641</v>
      </c>
      <c r="R68" s="31">
        <v>8252.73</v>
      </c>
      <c r="S68" s="20"/>
    </row>
    <row r="69" spans="1:19" s="22" customFormat="1" ht="78.75">
      <c r="A69" s="16"/>
      <c r="B69" s="17">
        <v>59</v>
      </c>
      <c r="C69" s="20" t="s">
        <v>102</v>
      </c>
      <c r="D69" s="31">
        <v>1022600936742</v>
      </c>
      <c r="E69" s="20">
        <v>75404</v>
      </c>
      <c r="F69" s="50" t="s">
        <v>165</v>
      </c>
      <c r="G69" s="21">
        <v>100</v>
      </c>
      <c r="H69" s="20" t="s">
        <v>71</v>
      </c>
      <c r="I69" s="23" t="s">
        <v>72</v>
      </c>
      <c r="J69" s="20" t="s">
        <v>24</v>
      </c>
      <c r="K69" s="29" t="s">
        <v>29</v>
      </c>
      <c r="L69" s="20">
        <v>209</v>
      </c>
      <c r="M69" s="20">
        <v>3382</v>
      </c>
      <c r="N69" s="30">
        <f t="shared" si="3"/>
        <v>6.1797752808988768</v>
      </c>
      <c r="O69" s="31">
        <f t="shared" si="5"/>
        <v>20510.099999999999</v>
      </c>
      <c r="P69" s="31">
        <v>354186</v>
      </c>
      <c r="Q69" s="30">
        <f t="shared" si="4"/>
        <v>5.790770950856329</v>
      </c>
      <c r="R69" s="31">
        <v>20510.099999999999</v>
      </c>
      <c r="S69" s="20"/>
    </row>
    <row r="70" spans="1:19" s="22" customFormat="1" ht="78.75">
      <c r="A70" s="16"/>
      <c r="B70" s="17">
        <v>60</v>
      </c>
      <c r="C70" s="20" t="s">
        <v>103</v>
      </c>
      <c r="D70" s="31">
        <v>1022600937226</v>
      </c>
      <c r="E70" s="20">
        <v>75404</v>
      </c>
      <c r="F70" s="50" t="s">
        <v>165</v>
      </c>
      <c r="G70" s="21">
        <v>100</v>
      </c>
      <c r="H70" s="20" t="s">
        <v>71</v>
      </c>
      <c r="I70" s="23" t="s">
        <v>72</v>
      </c>
      <c r="J70" s="20" t="s">
        <v>24</v>
      </c>
      <c r="K70" s="29" t="s">
        <v>29</v>
      </c>
      <c r="L70" s="20">
        <v>11</v>
      </c>
      <c r="M70" s="20">
        <v>3382</v>
      </c>
      <c r="N70" s="30">
        <f t="shared" si="3"/>
        <v>0.3252513305736251</v>
      </c>
      <c r="O70" s="31">
        <f t="shared" si="5"/>
        <v>3118.39</v>
      </c>
      <c r="P70" s="31">
        <v>354186</v>
      </c>
      <c r="Q70" s="30">
        <f t="shared" si="4"/>
        <v>0.88043852664983935</v>
      </c>
      <c r="R70" s="31">
        <v>3118.39</v>
      </c>
      <c r="S70" s="20"/>
    </row>
    <row r="71" spans="1:19" s="22" customFormat="1" ht="78.75">
      <c r="A71" s="16"/>
      <c r="B71" s="17">
        <v>61</v>
      </c>
      <c r="C71" s="35" t="s">
        <v>104</v>
      </c>
      <c r="D71" s="19">
        <v>1092643000450</v>
      </c>
      <c r="E71" s="17">
        <v>75403</v>
      </c>
      <c r="F71" s="50" t="s">
        <v>165</v>
      </c>
      <c r="G71" s="21">
        <v>100</v>
      </c>
      <c r="H71" s="20" t="s">
        <v>105</v>
      </c>
      <c r="I71" s="23" t="s">
        <v>106</v>
      </c>
      <c r="J71" s="20" t="s">
        <v>24</v>
      </c>
      <c r="K71" s="29" t="s">
        <v>29</v>
      </c>
      <c r="L71" s="17">
        <v>1768</v>
      </c>
      <c r="M71" s="17">
        <v>59397</v>
      </c>
      <c r="N71" s="30">
        <f t="shared" si="3"/>
        <v>2.9765813088203106</v>
      </c>
      <c r="O71" s="26">
        <v>5965.07</v>
      </c>
      <c r="P71" s="26">
        <f>O71+O72+O73+O74+O75+O76</f>
        <v>39396.51</v>
      </c>
      <c r="Q71" s="30">
        <f t="shared" si="4"/>
        <v>15.14111275338856</v>
      </c>
      <c r="R71" s="26">
        <v>4534.29</v>
      </c>
      <c r="S71" s="17"/>
    </row>
    <row r="72" spans="1:19" s="22" customFormat="1" ht="94.5">
      <c r="A72" s="16"/>
      <c r="B72" s="17">
        <v>62</v>
      </c>
      <c r="C72" s="21" t="s">
        <v>107</v>
      </c>
      <c r="D72" s="19">
        <v>1112651000494</v>
      </c>
      <c r="E72" s="17">
        <v>75404</v>
      </c>
      <c r="F72" s="50" t="s">
        <v>165</v>
      </c>
      <c r="G72" s="21">
        <v>100</v>
      </c>
      <c r="H72" s="20" t="s">
        <v>108</v>
      </c>
      <c r="I72" s="23" t="s">
        <v>109</v>
      </c>
      <c r="J72" s="20" t="s">
        <v>24</v>
      </c>
      <c r="K72" s="29" t="s">
        <v>29</v>
      </c>
      <c r="L72" s="17">
        <v>7100</v>
      </c>
      <c r="M72" s="17">
        <v>59397</v>
      </c>
      <c r="N72" s="30">
        <f t="shared" si="3"/>
        <v>11.953465663248986</v>
      </c>
      <c r="O72" s="26">
        <f>R72</f>
        <v>2936.26</v>
      </c>
      <c r="P72" s="26">
        <f>O71+O72+O73+O74+O75+O76</f>
        <v>39396.51</v>
      </c>
      <c r="Q72" s="30">
        <f t="shared" si="4"/>
        <v>7.4530967336954461</v>
      </c>
      <c r="R72" s="26">
        <v>2936.26</v>
      </c>
      <c r="S72" s="17"/>
    </row>
    <row r="73" spans="1:19" s="22" customFormat="1" ht="94.5">
      <c r="A73" s="16"/>
      <c r="B73" s="17">
        <v>63</v>
      </c>
      <c r="C73" s="21" t="s">
        <v>110</v>
      </c>
      <c r="D73" s="19">
        <v>1082643000880</v>
      </c>
      <c r="E73" s="17">
        <v>75404</v>
      </c>
      <c r="F73" s="50" t="s">
        <v>165</v>
      </c>
      <c r="G73" s="21">
        <v>100</v>
      </c>
      <c r="H73" s="20" t="s">
        <v>111</v>
      </c>
      <c r="I73" s="23" t="s">
        <v>112</v>
      </c>
      <c r="J73" s="20" t="s">
        <v>24</v>
      </c>
      <c r="K73" s="24" t="s">
        <v>29</v>
      </c>
      <c r="L73" s="17">
        <v>6009</v>
      </c>
      <c r="M73" s="17">
        <v>59397</v>
      </c>
      <c r="N73" s="30">
        <f t="shared" si="3"/>
        <v>10.116672559220163</v>
      </c>
      <c r="O73" s="26">
        <f>R73</f>
        <v>6657.56</v>
      </c>
      <c r="P73" s="26">
        <f>O71+O72+O73+O74+O75+O76</f>
        <v>39396.51</v>
      </c>
      <c r="Q73" s="30">
        <f t="shared" ref="Q73:Q95" si="6">O73*100/P73</f>
        <v>16.898857284566578</v>
      </c>
      <c r="R73" s="26">
        <v>6657.56</v>
      </c>
      <c r="S73" s="17"/>
    </row>
    <row r="74" spans="1:19" s="22" customFormat="1" ht="78.75">
      <c r="A74" s="16"/>
      <c r="B74" s="17">
        <v>64</v>
      </c>
      <c r="C74" s="21" t="s">
        <v>113</v>
      </c>
      <c r="D74" s="19">
        <v>1122651036991</v>
      </c>
      <c r="E74" s="17">
        <v>75404</v>
      </c>
      <c r="F74" s="50" t="s">
        <v>165</v>
      </c>
      <c r="G74" s="21">
        <v>100</v>
      </c>
      <c r="H74" s="20" t="s">
        <v>105</v>
      </c>
      <c r="I74" s="23" t="s">
        <v>106</v>
      </c>
      <c r="J74" s="20" t="s">
        <v>24</v>
      </c>
      <c r="K74" s="24" t="s">
        <v>29</v>
      </c>
      <c r="L74" s="17">
        <v>5500</v>
      </c>
      <c r="M74" s="17">
        <v>59397</v>
      </c>
      <c r="N74" s="30">
        <f t="shared" si="3"/>
        <v>9.2597269222351297</v>
      </c>
      <c r="O74" s="26">
        <f>R74</f>
        <v>4169.6099999999997</v>
      </c>
      <c r="P74" s="26">
        <f>O71+O72+O73+O74+O75+O76</f>
        <v>39396.51</v>
      </c>
      <c r="Q74" s="30">
        <f t="shared" si="6"/>
        <v>10.583703987992843</v>
      </c>
      <c r="R74" s="26">
        <v>4169.6099999999997</v>
      </c>
      <c r="S74" s="17"/>
    </row>
    <row r="75" spans="1:19" s="22" customFormat="1" ht="78.75">
      <c r="A75" s="16"/>
      <c r="B75" s="17">
        <v>65</v>
      </c>
      <c r="C75" s="21" t="s">
        <v>114</v>
      </c>
      <c r="D75" s="19">
        <v>1132651009820</v>
      </c>
      <c r="E75" s="17">
        <v>75404</v>
      </c>
      <c r="F75" s="50" t="s">
        <v>165</v>
      </c>
      <c r="G75" s="21">
        <v>100</v>
      </c>
      <c r="H75" s="20" t="s">
        <v>105</v>
      </c>
      <c r="I75" s="23" t="s">
        <v>106</v>
      </c>
      <c r="J75" s="20" t="s">
        <v>24</v>
      </c>
      <c r="K75" s="24" t="s">
        <v>29</v>
      </c>
      <c r="L75" s="17">
        <v>1220</v>
      </c>
      <c r="M75" s="17">
        <v>59397</v>
      </c>
      <c r="N75" s="30">
        <f t="shared" si="3"/>
        <v>2.0539757900230651</v>
      </c>
      <c r="O75" s="26">
        <f>R75</f>
        <v>11130.09</v>
      </c>
      <c r="P75" s="26">
        <f>O71+O72+O73+O74+O75+O76</f>
        <v>39396.51</v>
      </c>
      <c r="Q75" s="30">
        <f t="shared" si="6"/>
        <v>28.251461868069022</v>
      </c>
      <c r="R75" s="26">
        <v>11130.09</v>
      </c>
      <c r="S75" s="17"/>
    </row>
    <row r="76" spans="1:19" s="22" customFormat="1" ht="94.5">
      <c r="A76" s="16"/>
      <c r="B76" s="17">
        <v>66</v>
      </c>
      <c r="C76" s="21" t="s">
        <v>115</v>
      </c>
      <c r="D76" s="19">
        <v>1062643017381</v>
      </c>
      <c r="E76" s="17">
        <v>75404</v>
      </c>
      <c r="F76" s="50" t="s">
        <v>165</v>
      </c>
      <c r="G76" s="21">
        <v>100</v>
      </c>
      <c r="H76" s="20" t="s">
        <v>108</v>
      </c>
      <c r="I76" s="23" t="s">
        <v>109</v>
      </c>
      <c r="J76" s="20" t="s">
        <v>24</v>
      </c>
      <c r="K76" s="24" t="s">
        <v>29</v>
      </c>
      <c r="L76" s="17">
        <v>37800</v>
      </c>
      <c r="M76" s="17">
        <v>59397</v>
      </c>
      <c r="N76" s="25">
        <v>63.64</v>
      </c>
      <c r="O76" s="26">
        <f>R76</f>
        <v>8537.92</v>
      </c>
      <c r="P76" s="26">
        <f>O71+O72+O73+O74+O75+O76</f>
        <v>39396.51</v>
      </c>
      <c r="Q76" s="30">
        <f t="shared" si="6"/>
        <v>21.671767372287544</v>
      </c>
      <c r="R76" s="26">
        <v>8537.92</v>
      </c>
      <c r="S76" s="17"/>
    </row>
    <row r="77" spans="1:19" s="22" customFormat="1" ht="78.75">
      <c r="A77" s="16"/>
      <c r="B77" s="17">
        <v>67</v>
      </c>
      <c r="C77" s="21" t="s">
        <v>116</v>
      </c>
      <c r="D77" s="31">
        <v>1022600937017</v>
      </c>
      <c r="E77" s="20">
        <v>75403</v>
      </c>
      <c r="F77" s="50" t="s">
        <v>165</v>
      </c>
      <c r="G77" s="21">
        <v>100</v>
      </c>
      <c r="H77" s="20" t="s">
        <v>117</v>
      </c>
      <c r="I77" s="23" t="s">
        <v>118</v>
      </c>
      <c r="J77" s="20" t="s">
        <v>24</v>
      </c>
      <c r="K77" s="29" t="s">
        <v>29</v>
      </c>
      <c r="L77" s="20">
        <v>895</v>
      </c>
      <c r="M77" s="20">
        <v>6572</v>
      </c>
      <c r="N77" s="30">
        <f t="shared" ref="N77:N95" si="7">L77*100/M77</f>
        <v>13.618381010346926</v>
      </c>
      <c r="O77" s="31">
        <v>41333.769999999997</v>
      </c>
      <c r="P77" s="31">
        <f>O77+O78+O79+O80+O81+O82+O83+O84+O85+O86+O87+O88+O89+O90+O91+O92+O93+O94+O95</f>
        <v>463172.38000000012</v>
      </c>
      <c r="Q77" s="30">
        <f t="shared" si="6"/>
        <v>8.9240576046438651</v>
      </c>
      <c r="R77" s="31">
        <v>39590.5</v>
      </c>
      <c r="S77" s="20"/>
    </row>
    <row r="78" spans="1:19" s="22" customFormat="1" ht="78.75">
      <c r="A78" s="16"/>
      <c r="B78" s="17">
        <v>68</v>
      </c>
      <c r="C78" s="21" t="s">
        <v>119</v>
      </c>
      <c r="D78" s="31">
        <v>1022600936632</v>
      </c>
      <c r="E78" s="20">
        <v>74404</v>
      </c>
      <c r="F78" s="50" t="s">
        <v>165</v>
      </c>
      <c r="G78" s="21">
        <v>100</v>
      </c>
      <c r="H78" s="20" t="s">
        <v>117</v>
      </c>
      <c r="I78" s="23" t="s">
        <v>118</v>
      </c>
      <c r="J78" s="20" t="s">
        <v>24</v>
      </c>
      <c r="K78" s="29" t="s">
        <v>29</v>
      </c>
      <c r="L78" s="20">
        <v>371</v>
      </c>
      <c r="M78" s="20">
        <v>6572</v>
      </c>
      <c r="N78" s="30">
        <f t="shared" si="7"/>
        <v>5.645161290322581</v>
      </c>
      <c r="O78" s="31">
        <f>R78</f>
        <v>19607.03</v>
      </c>
      <c r="P78" s="31">
        <v>463172</v>
      </c>
      <c r="Q78" s="30">
        <f t="shared" si="6"/>
        <v>4.233207102329156</v>
      </c>
      <c r="R78" s="31">
        <v>19607.03</v>
      </c>
      <c r="S78" s="20"/>
    </row>
    <row r="79" spans="1:19" s="22" customFormat="1" ht="78.75">
      <c r="A79" s="16"/>
      <c r="B79" s="17">
        <v>69</v>
      </c>
      <c r="C79" s="21" t="s">
        <v>120</v>
      </c>
      <c r="D79" s="31">
        <v>1022600936764</v>
      </c>
      <c r="E79" s="20">
        <v>75403</v>
      </c>
      <c r="F79" s="50" t="s">
        <v>165</v>
      </c>
      <c r="G79" s="21">
        <v>100</v>
      </c>
      <c r="H79" s="20" t="s">
        <v>117</v>
      </c>
      <c r="I79" s="23" t="s">
        <v>118</v>
      </c>
      <c r="J79" s="20" t="s">
        <v>24</v>
      </c>
      <c r="K79" s="29" t="s">
        <v>29</v>
      </c>
      <c r="L79" s="20">
        <v>1001</v>
      </c>
      <c r="M79" s="20">
        <v>6572</v>
      </c>
      <c r="N79" s="30">
        <f t="shared" si="7"/>
        <v>15.231284236153378</v>
      </c>
      <c r="O79" s="31">
        <v>47047.17</v>
      </c>
      <c r="P79" s="31">
        <v>463172</v>
      </c>
      <c r="Q79" s="30">
        <f t="shared" si="6"/>
        <v>10.157602359382691</v>
      </c>
      <c r="R79" s="31">
        <v>44266.41</v>
      </c>
      <c r="S79" s="20"/>
    </row>
    <row r="80" spans="1:19" s="22" customFormat="1" ht="78.75">
      <c r="A80" s="16"/>
      <c r="B80" s="17">
        <v>70</v>
      </c>
      <c r="C80" s="21" t="s">
        <v>121</v>
      </c>
      <c r="D80" s="31">
        <v>1022600936907</v>
      </c>
      <c r="E80" s="20">
        <v>75403</v>
      </c>
      <c r="F80" s="50" t="s">
        <v>165</v>
      </c>
      <c r="G80" s="21">
        <v>100</v>
      </c>
      <c r="H80" s="20" t="s">
        <v>117</v>
      </c>
      <c r="I80" s="23" t="s">
        <v>118</v>
      </c>
      <c r="J80" s="20" t="s">
        <v>24</v>
      </c>
      <c r="K80" s="29" t="s">
        <v>29</v>
      </c>
      <c r="L80" s="20">
        <v>1023</v>
      </c>
      <c r="M80" s="20">
        <v>6572</v>
      </c>
      <c r="N80" s="30">
        <f t="shared" si="7"/>
        <v>15.566037735849056</v>
      </c>
      <c r="O80" s="31">
        <v>50976.73</v>
      </c>
      <c r="P80" s="31">
        <v>463172</v>
      </c>
      <c r="Q80" s="30">
        <f t="shared" si="6"/>
        <v>11.006004248961508</v>
      </c>
      <c r="R80" s="31">
        <v>47834.36</v>
      </c>
      <c r="S80" s="20"/>
    </row>
    <row r="81" spans="1:19" s="22" customFormat="1" ht="78.75">
      <c r="A81" s="16"/>
      <c r="B81" s="17">
        <v>71</v>
      </c>
      <c r="C81" s="21" t="s">
        <v>122</v>
      </c>
      <c r="D81" s="31">
        <v>1022600936610</v>
      </c>
      <c r="E81" s="20">
        <v>74404</v>
      </c>
      <c r="F81" s="50" t="s">
        <v>165</v>
      </c>
      <c r="G81" s="21">
        <v>100</v>
      </c>
      <c r="H81" s="20" t="s">
        <v>117</v>
      </c>
      <c r="I81" s="23" t="s">
        <v>118</v>
      </c>
      <c r="J81" s="20" t="s">
        <v>24</v>
      </c>
      <c r="K81" s="29" t="s">
        <v>29</v>
      </c>
      <c r="L81" s="20">
        <v>199</v>
      </c>
      <c r="M81" s="20">
        <v>6572</v>
      </c>
      <c r="N81" s="30">
        <f t="shared" si="7"/>
        <v>3.0279975654290929</v>
      </c>
      <c r="O81" s="31">
        <f t="shared" ref="O81:O95" si="8">R81</f>
        <v>18441.64</v>
      </c>
      <c r="P81" s="31">
        <v>463172</v>
      </c>
      <c r="Q81" s="30">
        <f t="shared" si="6"/>
        <v>3.9815964695620631</v>
      </c>
      <c r="R81" s="31">
        <v>18441.64</v>
      </c>
      <c r="S81" s="20"/>
    </row>
    <row r="82" spans="1:19" s="22" customFormat="1" ht="78.75">
      <c r="A82" s="16"/>
      <c r="B82" s="17">
        <v>72</v>
      </c>
      <c r="C82" s="21" t="s">
        <v>123</v>
      </c>
      <c r="D82" s="31">
        <v>1022600937105</v>
      </c>
      <c r="E82" s="20">
        <v>74404</v>
      </c>
      <c r="F82" s="50" t="s">
        <v>165</v>
      </c>
      <c r="G82" s="21">
        <v>100</v>
      </c>
      <c r="H82" s="20" t="s">
        <v>117</v>
      </c>
      <c r="I82" s="23" t="s">
        <v>118</v>
      </c>
      <c r="J82" s="20" t="s">
        <v>24</v>
      </c>
      <c r="K82" s="29" t="s">
        <v>29</v>
      </c>
      <c r="L82" s="20">
        <v>338</v>
      </c>
      <c r="M82" s="20">
        <v>6572</v>
      </c>
      <c r="N82" s="30">
        <f t="shared" si="7"/>
        <v>5.1430310407790625</v>
      </c>
      <c r="O82" s="31">
        <f t="shared" si="8"/>
        <v>26272.31</v>
      </c>
      <c r="P82" s="31">
        <v>463172</v>
      </c>
      <c r="Q82" s="30">
        <f t="shared" si="6"/>
        <v>5.6722578221481434</v>
      </c>
      <c r="R82" s="31">
        <v>26272.31</v>
      </c>
      <c r="S82" s="20"/>
    </row>
    <row r="83" spans="1:19" s="22" customFormat="1" ht="78.75">
      <c r="A83" s="16"/>
      <c r="B83" s="17">
        <v>73</v>
      </c>
      <c r="C83" s="21" t="s">
        <v>124</v>
      </c>
      <c r="D83" s="31">
        <v>1022600937061</v>
      </c>
      <c r="E83" s="20">
        <v>74404</v>
      </c>
      <c r="F83" s="50" t="s">
        <v>165</v>
      </c>
      <c r="G83" s="21">
        <v>100</v>
      </c>
      <c r="H83" s="20" t="s">
        <v>117</v>
      </c>
      <c r="I83" s="23" t="s">
        <v>118</v>
      </c>
      <c r="J83" s="20" t="s">
        <v>24</v>
      </c>
      <c r="K83" s="29" t="s">
        <v>29</v>
      </c>
      <c r="L83" s="20">
        <v>132</v>
      </c>
      <c r="M83" s="20">
        <v>6572</v>
      </c>
      <c r="N83" s="30">
        <f t="shared" si="7"/>
        <v>2.0085209981740717</v>
      </c>
      <c r="O83" s="31">
        <f t="shared" si="8"/>
        <v>13365.41</v>
      </c>
      <c r="P83" s="31">
        <v>463172</v>
      </c>
      <c r="Q83" s="30">
        <f t="shared" si="6"/>
        <v>2.8856256423099844</v>
      </c>
      <c r="R83" s="31">
        <v>13365.41</v>
      </c>
      <c r="S83" s="20"/>
    </row>
    <row r="84" spans="1:19" s="22" customFormat="1" ht="78.75">
      <c r="A84" s="16"/>
      <c r="B84" s="17">
        <v>74</v>
      </c>
      <c r="C84" s="21" t="s">
        <v>125</v>
      </c>
      <c r="D84" s="31">
        <v>1022600936786</v>
      </c>
      <c r="E84" s="20">
        <v>74404</v>
      </c>
      <c r="F84" s="50" t="s">
        <v>165</v>
      </c>
      <c r="G84" s="21">
        <v>100</v>
      </c>
      <c r="H84" s="20" t="s">
        <v>117</v>
      </c>
      <c r="I84" s="23" t="s">
        <v>118</v>
      </c>
      <c r="J84" s="20" t="s">
        <v>24</v>
      </c>
      <c r="K84" s="29" t="s">
        <v>29</v>
      </c>
      <c r="L84" s="20">
        <v>395</v>
      </c>
      <c r="M84" s="20">
        <v>6572</v>
      </c>
      <c r="N84" s="30">
        <f t="shared" si="7"/>
        <v>6.01034692635423</v>
      </c>
      <c r="O84" s="31">
        <f t="shared" si="8"/>
        <v>30121.25</v>
      </c>
      <c r="P84" s="31">
        <v>463172</v>
      </c>
      <c r="Q84" s="30">
        <f t="shared" si="6"/>
        <v>6.5032536509115406</v>
      </c>
      <c r="R84" s="31">
        <v>30121.25</v>
      </c>
      <c r="S84" s="20"/>
    </row>
    <row r="85" spans="1:19" s="22" customFormat="1" ht="78.75">
      <c r="A85" s="16"/>
      <c r="B85" s="17">
        <v>75</v>
      </c>
      <c r="C85" s="21" t="s">
        <v>126</v>
      </c>
      <c r="D85" s="31">
        <v>1022600936522</v>
      </c>
      <c r="E85" s="20">
        <v>74404</v>
      </c>
      <c r="F85" s="50" t="s">
        <v>165</v>
      </c>
      <c r="G85" s="21">
        <v>100</v>
      </c>
      <c r="H85" s="20" t="s">
        <v>117</v>
      </c>
      <c r="I85" s="23" t="s">
        <v>118</v>
      </c>
      <c r="J85" s="20" t="s">
        <v>24</v>
      </c>
      <c r="K85" s="29" t="s">
        <v>29</v>
      </c>
      <c r="L85" s="20">
        <v>183</v>
      </c>
      <c r="M85" s="20">
        <v>6572</v>
      </c>
      <c r="N85" s="30">
        <f t="shared" si="7"/>
        <v>2.7845404747413269</v>
      </c>
      <c r="O85" s="31">
        <f t="shared" si="8"/>
        <v>22724.33</v>
      </c>
      <c r="P85" s="31">
        <v>463172</v>
      </c>
      <c r="Q85" s="30">
        <f t="shared" si="6"/>
        <v>4.9062400145086489</v>
      </c>
      <c r="R85" s="31">
        <v>22724.33</v>
      </c>
      <c r="S85" s="20"/>
    </row>
    <row r="86" spans="1:19" s="22" customFormat="1" ht="78.75">
      <c r="A86" s="16"/>
      <c r="B86" s="17">
        <v>76</v>
      </c>
      <c r="C86" s="21" t="s">
        <v>127</v>
      </c>
      <c r="D86" s="31">
        <v>1022600936962</v>
      </c>
      <c r="E86" s="20">
        <v>74404</v>
      </c>
      <c r="F86" s="50" t="s">
        <v>165</v>
      </c>
      <c r="G86" s="21">
        <v>100</v>
      </c>
      <c r="H86" s="20" t="s">
        <v>117</v>
      </c>
      <c r="I86" s="23" t="s">
        <v>118</v>
      </c>
      <c r="J86" s="20" t="s">
        <v>24</v>
      </c>
      <c r="K86" s="29" t="s">
        <v>29</v>
      </c>
      <c r="L86" s="20">
        <v>188</v>
      </c>
      <c r="M86" s="20">
        <v>6572</v>
      </c>
      <c r="N86" s="30">
        <f t="shared" si="7"/>
        <v>2.8606208155812536</v>
      </c>
      <c r="O86" s="31">
        <f t="shared" si="8"/>
        <v>18296.009999999998</v>
      </c>
      <c r="P86" s="31">
        <v>463172</v>
      </c>
      <c r="Q86" s="30">
        <f t="shared" si="6"/>
        <v>3.9501545862012377</v>
      </c>
      <c r="R86" s="31">
        <v>18296.009999999998</v>
      </c>
      <c r="S86" s="20"/>
    </row>
    <row r="87" spans="1:19" s="22" customFormat="1" ht="78.75">
      <c r="A87" s="16"/>
      <c r="B87" s="17">
        <v>77</v>
      </c>
      <c r="C87" s="21" t="s">
        <v>128</v>
      </c>
      <c r="D87" s="31">
        <v>1022600936687</v>
      </c>
      <c r="E87" s="20">
        <v>74404</v>
      </c>
      <c r="F87" s="50" t="s">
        <v>165</v>
      </c>
      <c r="G87" s="21">
        <v>100</v>
      </c>
      <c r="H87" s="20" t="s">
        <v>117</v>
      </c>
      <c r="I87" s="23" t="s">
        <v>118</v>
      </c>
      <c r="J87" s="20" t="s">
        <v>24</v>
      </c>
      <c r="K87" s="29" t="s">
        <v>29</v>
      </c>
      <c r="L87" s="20">
        <v>502</v>
      </c>
      <c r="M87" s="20">
        <v>6572</v>
      </c>
      <c r="N87" s="30">
        <f t="shared" si="7"/>
        <v>7.6384662203286675</v>
      </c>
      <c r="O87" s="31">
        <f t="shared" si="8"/>
        <v>41116.86</v>
      </c>
      <c r="P87" s="31">
        <v>463172</v>
      </c>
      <c r="Q87" s="30">
        <f t="shared" si="6"/>
        <v>8.8772335115248762</v>
      </c>
      <c r="R87" s="31">
        <v>41116.86</v>
      </c>
      <c r="S87" s="20"/>
    </row>
    <row r="88" spans="1:19" s="22" customFormat="1" ht="78.75">
      <c r="A88" s="16"/>
      <c r="B88" s="17">
        <v>78</v>
      </c>
      <c r="C88" s="21" t="s">
        <v>129</v>
      </c>
      <c r="D88" s="31">
        <v>1022600936885</v>
      </c>
      <c r="E88" s="20">
        <v>74404</v>
      </c>
      <c r="F88" s="50" t="s">
        <v>165</v>
      </c>
      <c r="G88" s="21">
        <v>100</v>
      </c>
      <c r="H88" s="20" t="s">
        <v>117</v>
      </c>
      <c r="I88" s="23" t="s">
        <v>118</v>
      </c>
      <c r="J88" s="20" t="s">
        <v>24</v>
      </c>
      <c r="K88" s="29" t="s">
        <v>29</v>
      </c>
      <c r="L88" s="20">
        <v>199</v>
      </c>
      <c r="M88" s="20">
        <v>6572</v>
      </c>
      <c r="N88" s="30">
        <f t="shared" si="7"/>
        <v>3.0279975654290929</v>
      </c>
      <c r="O88" s="31">
        <f t="shared" si="8"/>
        <v>20250.45</v>
      </c>
      <c r="P88" s="31">
        <v>463172</v>
      </c>
      <c r="Q88" s="30">
        <f t="shared" si="6"/>
        <v>4.3721230989783493</v>
      </c>
      <c r="R88" s="31">
        <v>20250.45</v>
      </c>
      <c r="S88" s="20"/>
    </row>
    <row r="89" spans="1:19" s="22" customFormat="1" ht="78.75">
      <c r="A89" s="16"/>
      <c r="B89" s="17">
        <v>79</v>
      </c>
      <c r="C89" s="33" t="s">
        <v>130</v>
      </c>
      <c r="D89" s="31">
        <v>1022600936533</v>
      </c>
      <c r="E89" s="20">
        <v>74404</v>
      </c>
      <c r="F89" s="50" t="s">
        <v>165</v>
      </c>
      <c r="G89" s="21">
        <v>100</v>
      </c>
      <c r="H89" s="20" t="s">
        <v>117</v>
      </c>
      <c r="I89" s="23" t="s">
        <v>118</v>
      </c>
      <c r="J89" s="20" t="s">
        <v>24</v>
      </c>
      <c r="K89" s="29" t="s">
        <v>29</v>
      </c>
      <c r="L89" s="20">
        <v>124</v>
      </c>
      <c r="M89" s="20">
        <v>6572</v>
      </c>
      <c r="N89" s="30">
        <f t="shared" si="7"/>
        <v>1.8867924528301887</v>
      </c>
      <c r="O89" s="31">
        <f t="shared" si="8"/>
        <v>12600.76</v>
      </c>
      <c r="P89" s="31">
        <v>463172</v>
      </c>
      <c r="Q89" s="30">
        <f t="shared" si="6"/>
        <v>2.7205357836829513</v>
      </c>
      <c r="R89" s="31">
        <v>12600.76</v>
      </c>
      <c r="S89" s="20"/>
    </row>
    <row r="90" spans="1:19" s="22" customFormat="1" ht="78.75">
      <c r="A90" s="16"/>
      <c r="B90" s="17">
        <v>80</v>
      </c>
      <c r="C90" s="21" t="s">
        <v>131</v>
      </c>
      <c r="D90" s="31">
        <v>1022600936566</v>
      </c>
      <c r="E90" s="20">
        <v>74404</v>
      </c>
      <c r="F90" s="50" t="s">
        <v>165</v>
      </c>
      <c r="G90" s="21">
        <v>100</v>
      </c>
      <c r="H90" s="20" t="s">
        <v>117</v>
      </c>
      <c r="I90" s="23" t="s">
        <v>118</v>
      </c>
      <c r="J90" s="20" t="s">
        <v>24</v>
      </c>
      <c r="K90" s="29" t="s">
        <v>29</v>
      </c>
      <c r="L90" s="20">
        <v>114</v>
      </c>
      <c r="M90" s="20">
        <v>6572</v>
      </c>
      <c r="N90" s="30">
        <f t="shared" si="7"/>
        <v>1.7346317711503347</v>
      </c>
      <c r="O90" s="31">
        <f t="shared" si="8"/>
        <v>11376.78</v>
      </c>
      <c r="P90" s="31">
        <v>463172</v>
      </c>
      <c r="Q90" s="30">
        <f t="shared" si="6"/>
        <v>2.4562754225212231</v>
      </c>
      <c r="R90" s="31">
        <v>11376.78</v>
      </c>
      <c r="S90" s="20"/>
    </row>
    <row r="91" spans="1:19" s="22" customFormat="1" ht="78.75">
      <c r="A91" s="16"/>
      <c r="B91" s="17">
        <v>81</v>
      </c>
      <c r="C91" s="33" t="s">
        <v>132</v>
      </c>
      <c r="D91" s="31">
        <v>1022600936698</v>
      </c>
      <c r="E91" s="20">
        <v>74404</v>
      </c>
      <c r="F91" s="50" t="s">
        <v>165</v>
      </c>
      <c r="G91" s="21">
        <v>100</v>
      </c>
      <c r="H91" s="20" t="s">
        <v>117</v>
      </c>
      <c r="I91" s="23" t="s">
        <v>118</v>
      </c>
      <c r="J91" s="20" t="s">
        <v>24</v>
      </c>
      <c r="K91" s="29" t="s">
        <v>29</v>
      </c>
      <c r="L91" s="20">
        <v>179</v>
      </c>
      <c r="M91" s="20">
        <v>6572</v>
      </c>
      <c r="N91" s="30">
        <f t="shared" si="7"/>
        <v>2.7236762020693854</v>
      </c>
      <c r="O91" s="31">
        <f t="shared" si="8"/>
        <v>19297.84</v>
      </c>
      <c r="P91" s="31">
        <v>463172</v>
      </c>
      <c r="Q91" s="30">
        <f t="shared" si="6"/>
        <v>4.1664522035010751</v>
      </c>
      <c r="R91" s="31">
        <v>19297.84</v>
      </c>
      <c r="S91" s="20"/>
    </row>
    <row r="92" spans="1:19" s="22" customFormat="1" ht="78.75">
      <c r="A92" s="16"/>
      <c r="B92" s="17">
        <v>82</v>
      </c>
      <c r="C92" s="21" t="s">
        <v>133</v>
      </c>
      <c r="D92" s="31">
        <v>1022600937480</v>
      </c>
      <c r="E92" s="20">
        <v>74404</v>
      </c>
      <c r="F92" s="50" t="s">
        <v>165</v>
      </c>
      <c r="G92" s="21">
        <v>100</v>
      </c>
      <c r="H92" s="20" t="s">
        <v>117</v>
      </c>
      <c r="I92" s="23" t="s">
        <v>118</v>
      </c>
      <c r="J92" s="20" t="s">
        <v>24</v>
      </c>
      <c r="K92" s="29" t="s">
        <v>29</v>
      </c>
      <c r="L92" s="20">
        <v>188</v>
      </c>
      <c r="M92" s="20">
        <v>6572</v>
      </c>
      <c r="N92" s="30">
        <f t="shared" si="7"/>
        <v>2.8606208155812536</v>
      </c>
      <c r="O92" s="31">
        <f t="shared" si="8"/>
        <v>19350.82</v>
      </c>
      <c r="P92" s="31">
        <v>463172</v>
      </c>
      <c r="Q92" s="30">
        <f t="shared" si="6"/>
        <v>4.1778907187826553</v>
      </c>
      <c r="R92" s="31">
        <v>19350.82</v>
      </c>
      <c r="S92" s="20"/>
    </row>
    <row r="93" spans="1:19" s="22" customFormat="1" ht="78.75">
      <c r="A93" s="16"/>
      <c r="B93" s="17">
        <v>83</v>
      </c>
      <c r="C93" s="33" t="s">
        <v>134</v>
      </c>
      <c r="D93" s="31">
        <v>1022600937127</v>
      </c>
      <c r="E93" s="20">
        <v>74404</v>
      </c>
      <c r="F93" s="50" t="s">
        <v>165</v>
      </c>
      <c r="G93" s="21">
        <v>100</v>
      </c>
      <c r="H93" s="20" t="s">
        <v>117</v>
      </c>
      <c r="I93" s="23" t="s">
        <v>118</v>
      </c>
      <c r="J93" s="20" t="s">
        <v>24</v>
      </c>
      <c r="K93" s="29" t="s">
        <v>29</v>
      </c>
      <c r="L93" s="20">
        <v>253</v>
      </c>
      <c r="M93" s="20">
        <v>6572</v>
      </c>
      <c r="N93" s="30">
        <f t="shared" si="7"/>
        <v>3.8496652465003045</v>
      </c>
      <c r="O93" s="31">
        <f t="shared" si="8"/>
        <v>20744.580000000002</v>
      </c>
      <c r="P93" s="31">
        <v>463172</v>
      </c>
      <c r="Q93" s="30">
        <f t="shared" si="6"/>
        <v>4.4788070090592704</v>
      </c>
      <c r="R93" s="31">
        <v>20744.580000000002</v>
      </c>
      <c r="S93" s="20"/>
    </row>
    <row r="94" spans="1:19" s="22" customFormat="1" ht="78.75">
      <c r="A94" s="16"/>
      <c r="B94" s="17">
        <v>84</v>
      </c>
      <c r="C94" s="21" t="s">
        <v>135</v>
      </c>
      <c r="D94" s="31">
        <v>1022600937072</v>
      </c>
      <c r="E94" s="20">
        <v>74404</v>
      </c>
      <c r="F94" s="50" t="s">
        <v>165</v>
      </c>
      <c r="G94" s="21">
        <v>100</v>
      </c>
      <c r="H94" s="20" t="s">
        <v>117</v>
      </c>
      <c r="I94" s="23" t="s">
        <v>118</v>
      </c>
      <c r="J94" s="20" t="s">
        <v>24</v>
      </c>
      <c r="K94" s="29" t="s">
        <v>29</v>
      </c>
      <c r="L94" s="20">
        <v>147</v>
      </c>
      <c r="M94" s="20">
        <v>6572</v>
      </c>
      <c r="N94" s="30">
        <f t="shared" si="7"/>
        <v>2.2367620206938525</v>
      </c>
      <c r="O94" s="31">
        <f t="shared" si="8"/>
        <v>16524.63</v>
      </c>
      <c r="P94" s="31">
        <v>463172</v>
      </c>
      <c r="Q94" s="30">
        <f t="shared" si="6"/>
        <v>3.5677091879474578</v>
      </c>
      <c r="R94" s="31">
        <v>16524.63</v>
      </c>
      <c r="S94" s="20"/>
    </row>
    <row r="95" spans="1:19" s="22" customFormat="1" ht="78.75">
      <c r="A95" s="16"/>
      <c r="B95" s="17">
        <v>85</v>
      </c>
      <c r="C95" s="21" t="s">
        <v>136</v>
      </c>
      <c r="D95" s="31">
        <v>1022600937215</v>
      </c>
      <c r="E95" s="20">
        <v>74404</v>
      </c>
      <c r="F95" s="50" t="s">
        <v>165</v>
      </c>
      <c r="G95" s="21">
        <v>100</v>
      </c>
      <c r="H95" s="20" t="s">
        <v>117</v>
      </c>
      <c r="I95" s="23" t="s">
        <v>118</v>
      </c>
      <c r="J95" s="20" t="s">
        <v>24</v>
      </c>
      <c r="K95" s="29" t="s">
        <v>29</v>
      </c>
      <c r="L95" s="20">
        <v>141</v>
      </c>
      <c r="M95" s="20">
        <v>6572</v>
      </c>
      <c r="N95" s="30">
        <f t="shared" si="7"/>
        <v>2.1454656116859403</v>
      </c>
      <c r="O95" s="31">
        <f t="shared" si="8"/>
        <v>13724.01</v>
      </c>
      <c r="P95" s="31">
        <v>463172</v>
      </c>
      <c r="Q95" s="30">
        <f t="shared" si="6"/>
        <v>2.9630482844386101</v>
      </c>
      <c r="R95" s="31">
        <v>13724.01</v>
      </c>
      <c r="S95" s="20"/>
    </row>
    <row r="96" spans="1:19" s="22" customFormat="1" ht="78.75">
      <c r="A96" s="16"/>
      <c r="B96" s="17">
        <v>86</v>
      </c>
      <c r="C96" s="21" t="s">
        <v>137</v>
      </c>
      <c r="D96" s="19">
        <v>1022600936368</v>
      </c>
      <c r="E96" s="17">
        <v>75400</v>
      </c>
      <c r="F96" s="50" t="s">
        <v>165</v>
      </c>
      <c r="G96" s="21">
        <v>100</v>
      </c>
      <c r="H96" s="20" t="s">
        <v>138</v>
      </c>
      <c r="I96" s="23" t="s">
        <v>139</v>
      </c>
      <c r="J96" s="20" t="s">
        <v>24</v>
      </c>
      <c r="K96" s="24" t="s">
        <v>140</v>
      </c>
      <c r="L96" s="17"/>
      <c r="M96" s="17"/>
      <c r="N96" s="25">
        <v>100</v>
      </c>
      <c r="O96" s="26">
        <v>47085.33</v>
      </c>
      <c r="P96" s="26">
        <v>47085.33</v>
      </c>
      <c r="Q96" s="25">
        <v>100</v>
      </c>
      <c r="R96" s="26">
        <v>47085.33</v>
      </c>
      <c r="S96" s="17"/>
    </row>
    <row r="97" spans="1:19" s="22" customFormat="1" ht="94.5">
      <c r="A97" s="16"/>
      <c r="B97" s="17">
        <v>87</v>
      </c>
      <c r="C97" s="21" t="s">
        <v>141</v>
      </c>
      <c r="D97" s="19" t="s">
        <v>142</v>
      </c>
      <c r="E97" s="17">
        <v>65243</v>
      </c>
      <c r="F97" s="50" t="s">
        <v>165</v>
      </c>
      <c r="G97" s="21">
        <v>100</v>
      </c>
      <c r="H97" s="20" t="s">
        <v>143</v>
      </c>
      <c r="I97" s="23" t="s">
        <v>144</v>
      </c>
      <c r="J97" s="20" t="s">
        <v>24</v>
      </c>
      <c r="K97" s="29" t="s">
        <v>145</v>
      </c>
      <c r="L97" s="17">
        <v>896</v>
      </c>
      <c r="M97" s="17">
        <v>896</v>
      </c>
      <c r="N97" s="25">
        <v>100</v>
      </c>
      <c r="O97" s="26">
        <v>40386</v>
      </c>
      <c r="P97" s="26">
        <v>40386</v>
      </c>
      <c r="Q97" s="25">
        <v>100</v>
      </c>
      <c r="R97" s="26"/>
      <c r="S97" s="17"/>
    </row>
    <row r="98" spans="1:19" s="22" customFormat="1" ht="78.75">
      <c r="A98" s="16"/>
      <c r="B98" s="52">
        <v>88</v>
      </c>
      <c r="C98" s="51" t="s">
        <v>146</v>
      </c>
      <c r="D98" s="55">
        <v>1022600938766</v>
      </c>
      <c r="E98" s="54">
        <v>65143</v>
      </c>
      <c r="F98" s="57" t="s">
        <v>165</v>
      </c>
      <c r="G98" s="59">
        <v>100</v>
      </c>
      <c r="H98" s="20" t="s">
        <v>147</v>
      </c>
      <c r="I98" s="20" t="s">
        <v>148</v>
      </c>
      <c r="J98" s="20" t="s">
        <v>24</v>
      </c>
      <c r="K98" s="17" t="s">
        <v>149</v>
      </c>
      <c r="L98" s="17">
        <v>7720</v>
      </c>
      <c r="M98" s="17">
        <v>7720</v>
      </c>
      <c r="N98" s="25">
        <v>100</v>
      </c>
      <c r="O98" s="26"/>
      <c r="P98" s="26"/>
      <c r="Q98" s="25"/>
      <c r="R98" s="26"/>
      <c r="S98" s="17"/>
    </row>
    <row r="99" spans="1:19" s="22" customFormat="1" ht="47.25">
      <c r="A99" s="16"/>
      <c r="B99" s="53"/>
      <c r="C99" s="51"/>
      <c r="D99" s="55"/>
      <c r="E99" s="54"/>
      <c r="F99" s="58"/>
      <c r="G99" s="60"/>
      <c r="H99" s="20" t="s">
        <v>150</v>
      </c>
      <c r="I99" s="20" t="s">
        <v>151</v>
      </c>
      <c r="J99" s="20" t="s">
        <v>24</v>
      </c>
      <c r="K99" s="17" t="s">
        <v>29</v>
      </c>
      <c r="L99" s="17">
        <v>16</v>
      </c>
      <c r="M99" s="17">
        <v>4715</v>
      </c>
      <c r="N99" s="25">
        <v>0.34</v>
      </c>
      <c r="O99" s="26"/>
      <c r="P99" s="26"/>
      <c r="Q99" s="25"/>
      <c r="R99" s="26"/>
      <c r="S99" s="17"/>
    </row>
    <row r="100" spans="1:19" s="22" customFormat="1" ht="141.75">
      <c r="A100" s="16"/>
      <c r="B100" s="43"/>
      <c r="C100" s="35" t="s">
        <v>157</v>
      </c>
      <c r="D100" s="42">
        <v>1022600938766</v>
      </c>
      <c r="E100" s="43">
        <v>65143</v>
      </c>
      <c r="F100" s="50" t="s">
        <v>165</v>
      </c>
      <c r="G100" s="35">
        <v>100</v>
      </c>
      <c r="H100" s="45" t="s">
        <v>150</v>
      </c>
      <c r="I100" s="46" t="s">
        <v>151</v>
      </c>
      <c r="J100" s="45" t="s">
        <v>24</v>
      </c>
      <c r="K100" s="47" t="s">
        <v>29</v>
      </c>
      <c r="L100" s="44">
        <v>8</v>
      </c>
      <c r="M100" s="44">
        <v>4715</v>
      </c>
      <c r="N100" s="48">
        <v>0.17</v>
      </c>
      <c r="O100" s="49">
        <v>587</v>
      </c>
      <c r="P100" s="49">
        <v>1377</v>
      </c>
      <c r="Q100" s="48">
        <v>42.63</v>
      </c>
      <c r="R100" s="49">
        <v>587</v>
      </c>
      <c r="S100" s="45" t="s">
        <v>158</v>
      </c>
    </row>
    <row r="101" spans="1:19" s="22" customFormat="1" ht="110.25">
      <c r="A101" s="16"/>
      <c r="B101" s="54">
        <v>89</v>
      </c>
      <c r="C101" s="51" t="s">
        <v>152</v>
      </c>
      <c r="D101" s="55">
        <v>1022600937952</v>
      </c>
      <c r="E101" s="54">
        <v>65243</v>
      </c>
      <c r="F101" s="56" t="s">
        <v>165</v>
      </c>
      <c r="G101" s="51">
        <v>100</v>
      </c>
      <c r="H101" s="20" t="s">
        <v>153</v>
      </c>
      <c r="I101" s="20" t="s">
        <v>154</v>
      </c>
      <c r="J101" s="20" t="s">
        <v>24</v>
      </c>
      <c r="K101" s="17" t="s">
        <v>163</v>
      </c>
      <c r="L101" s="17">
        <v>68</v>
      </c>
      <c r="M101" s="17">
        <v>68</v>
      </c>
      <c r="N101" s="25">
        <v>100</v>
      </c>
      <c r="O101" s="26">
        <v>21750</v>
      </c>
      <c r="P101" s="26">
        <v>21750</v>
      </c>
      <c r="Q101" s="25">
        <v>100</v>
      </c>
      <c r="R101" s="26"/>
      <c r="S101" s="17"/>
    </row>
    <row r="102" spans="1:19" s="22" customFormat="1" ht="31.5">
      <c r="A102" s="16"/>
      <c r="B102" s="54"/>
      <c r="C102" s="51"/>
      <c r="D102" s="55"/>
      <c r="E102" s="54"/>
      <c r="F102" s="56"/>
      <c r="G102" s="51"/>
      <c r="H102" s="20" t="s">
        <v>155</v>
      </c>
      <c r="I102" s="20" t="s">
        <v>156</v>
      </c>
      <c r="J102" s="20" t="s">
        <v>24</v>
      </c>
      <c r="K102" s="17" t="s">
        <v>29</v>
      </c>
      <c r="L102" s="17">
        <v>464</v>
      </c>
      <c r="M102" s="17">
        <v>464</v>
      </c>
      <c r="N102" s="25">
        <v>100</v>
      </c>
      <c r="O102" s="26">
        <v>4751</v>
      </c>
      <c r="P102" s="26">
        <v>4751</v>
      </c>
      <c r="Q102" s="25">
        <v>100</v>
      </c>
      <c r="R102" s="26"/>
      <c r="S102" s="17"/>
    </row>
    <row r="103" spans="1:19" s="22" customFormat="1" ht="78.75">
      <c r="A103" s="16"/>
      <c r="B103" s="17">
        <v>90</v>
      </c>
      <c r="C103" s="21" t="s">
        <v>159</v>
      </c>
      <c r="D103" s="19">
        <v>1092643000350</v>
      </c>
      <c r="E103" s="17">
        <v>65143</v>
      </c>
      <c r="F103" s="50" t="s">
        <v>165</v>
      </c>
      <c r="G103" s="21">
        <v>100</v>
      </c>
      <c r="H103" s="20" t="s">
        <v>150</v>
      </c>
      <c r="I103" s="23" t="s">
        <v>160</v>
      </c>
      <c r="J103" s="20" t="s">
        <v>24</v>
      </c>
      <c r="K103" s="24" t="s">
        <v>29</v>
      </c>
      <c r="L103" s="17">
        <v>4691</v>
      </c>
      <c r="M103" s="17">
        <v>4715</v>
      </c>
      <c r="N103" s="25">
        <v>99.49</v>
      </c>
      <c r="O103" s="26">
        <v>789.6</v>
      </c>
      <c r="P103" s="26">
        <v>1377</v>
      </c>
      <c r="Q103" s="25">
        <v>57.37</v>
      </c>
      <c r="R103" s="26">
        <v>566.4</v>
      </c>
      <c r="S103" s="17"/>
    </row>
    <row r="104" spans="1:19" s="22" customFormat="1" ht="126">
      <c r="A104" s="32"/>
      <c r="B104" s="17">
        <v>91</v>
      </c>
      <c r="C104" s="21" t="s">
        <v>161</v>
      </c>
      <c r="D104" s="19">
        <v>1102643000162</v>
      </c>
      <c r="E104" s="17">
        <v>65243</v>
      </c>
      <c r="F104" s="50" t="s">
        <v>165</v>
      </c>
      <c r="G104" s="28"/>
      <c r="H104" s="20" t="s">
        <v>150</v>
      </c>
      <c r="I104" s="23"/>
      <c r="J104" s="20" t="s">
        <v>24</v>
      </c>
      <c r="K104" s="24"/>
      <c r="L104" s="17"/>
      <c r="M104" s="17"/>
      <c r="N104" s="25"/>
      <c r="O104" s="26"/>
      <c r="P104" s="26"/>
      <c r="Q104" s="25"/>
      <c r="R104" s="26"/>
      <c r="S104" s="41" t="s">
        <v>164</v>
      </c>
    </row>
    <row r="106" spans="1:19">
      <c r="N106"/>
      <c r="O106"/>
      <c r="P106"/>
      <c r="Q106"/>
    </row>
    <row r="107" spans="1:19">
      <c r="L107" s="37">
        <v>566613</v>
      </c>
      <c r="M107" s="38"/>
      <c r="N107" s="39"/>
      <c r="O107" s="40">
        <v>1335452</v>
      </c>
      <c r="P107" s="38"/>
      <c r="Q107" s="39"/>
      <c r="R107" s="37">
        <v>1232359</v>
      </c>
    </row>
  </sheetData>
  <mergeCells count="28">
    <mergeCell ref="B3:R3"/>
    <mergeCell ref="B5:S5"/>
    <mergeCell ref="B7:B8"/>
    <mergeCell ref="C7:C8"/>
    <mergeCell ref="D7:D8"/>
    <mergeCell ref="E7:E8"/>
    <mergeCell ref="F7:F8"/>
    <mergeCell ref="G7:G8"/>
    <mergeCell ref="H7:H8"/>
    <mergeCell ref="I7:J7"/>
    <mergeCell ref="K7:M7"/>
    <mergeCell ref="N7:N8"/>
    <mergeCell ref="O7:P7"/>
    <mergeCell ref="Q7:Q8"/>
    <mergeCell ref="R7:R8"/>
    <mergeCell ref="S7:S8"/>
    <mergeCell ref="G101:G102"/>
    <mergeCell ref="B98:B99"/>
    <mergeCell ref="B101:B102"/>
    <mergeCell ref="C101:C102"/>
    <mergeCell ref="D101:D102"/>
    <mergeCell ref="E101:E102"/>
    <mergeCell ref="F101:F102"/>
    <mergeCell ref="C98:C99"/>
    <mergeCell ref="D98:D99"/>
    <mergeCell ref="E98:E99"/>
    <mergeCell ref="F98:F99"/>
    <mergeCell ref="G98:G99"/>
  </mergeCells>
  <printOptions horizontalCentered="1"/>
  <pageMargins left="0" right="0" top="0.59027777777777801" bottom="0" header="0.51180555555555496" footer="0.51180555555555496"/>
  <pageSetup paperSize="9" scale="61" firstPageNumber="0" fitToHeight="2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171</TotalTime>
  <Application>LibreOffice/6.2.8.2$Linux_X86_64 LibreOffice_project/20$Build-2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m.matuhova</dc:creator>
  <dc:description/>
  <cp:lastModifiedBy>cherskova</cp:lastModifiedBy>
  <cp:revision>21</cp:revision>
  <cp:lastPrinted>2020-02-12T07:49:38Z</cp:lastPrinted>
  <dcterms:created xsi:type="dcterms:W3CDTF">2019-12-17T06:06:58Z</dcterms:created>
  <dcterms:modified xsi:type="dcterms:W3CDTF">2020-02-12T07:51:02Z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